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ACMA - BUDGET\Desktop\BUDGET DOCUMENTS\2023 COMPOSITE BUDGET -\"/>
    </mc:Choice>
  </mc:AlternateContent>
  <xr:revisionPtr revIDLastSave="0" documentId="13_ncr:1_{E0178539-4590-4924-A023-95D9EB381893}" xr6:coauthVersionLast="47" xr6:coauthVersionMax="47" xr10:uidLastSave="{00000000-0000-0000-0000-000000000000}"/>
  <bookViews>
    <workbookView xWindow="-120" yWindow="-120" windowWidth="20730" windowHeight="11040" firstSheet="1" activeTab="4" xr2:uid="{00000000-000D-0000-FFFF-FFFF00000000}"/>
  </bookViews>
  <sheets>
    <sheet name="REV EST. 2023" sheetId="9" r:id="rId1"/>
    <sheet name="EXP. EST. 2023" sheetId="10" r:id="rId2"/>
    <sheet name="DACF 2023" sheetId="3" r:id="rId3"/>
    <sheet name="DACF-RFG 2023" sheetId="4" r:id="rId4"/>
    <sheet name="CEILING 2023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3" i="10" l="1"/>
  <c r="G78" i="10"/>
  <c r="G85" i="10" l="1"/>
  <c r="F13" i="4" l="1"/>
  <c r="I6" i="5" l="1"/>
  <c r="H23" i="5" l="1"/>
  <c r="G23" i="5"/>
  <c r="F23" i="5"/>
  <c r="E23" i="5"/>
  <c r="D23" i="5"/>
  <c r="C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G13" i="4"/>
  <c r="H7" i="4"/>
  <c r="H5" i="4"/>
  <c r="H13" i="4" s="1"/>
  <c r="G72" i="3"/>
  <c r="G31" i="3"/>
  <c r="G14" i="3"/>
  <c r="G7" i="3"/>
  <c r="G100" i="10"/>
  <c r="E100" i="10"/>
  <c r="F100" i="10" s="1"/>
  <c r="D100" i="10"/>
  <c r="D102" i="10" s="1"/>
  <c r="F99" i="10"/>
  <c r="F98" i="10"/>
  <c r="F97" i="10"/>
  <c r="F96" i="10"/>
  <c r="F95" i="10"/>
  <c r="F94" i="10"/>
  <c r="F93" i="10"/>
  <c r="F92" i="10"/>
  <c r="F91" i="10"/>
  <c r="F90" i="10"/>
  <c r="F87" i="10"/>
  <c r="E85" i="10"/>
  <c r="D85" i="10"/>
  <c r="F83" i="10"/>
  <c r="F81" i="10"/>
  <c r="E78" i="10"/>
  <c r="D78" i="10"/>
  <c r="F76" i="10"/>
  <c r="F74" i="10"/>
  <c r="E71" i="10"/>
  <c r="D71" i="10"/>
  <c r="F71" i="10" s="1"/>
  <c r="F70" i="10"/>
  <c r="G67" i="10"/>
  <c r="E67" i="10"/>
  <c r="D67" i="10"/>
  <c r="F66" i="10"/>
  <c r="F65" i="10"/>
  <c r="F64" i="10"/>
  <c r="F63" i="10"/>
  <c r="F62" i="10"/>
  <c r="G59" i="10"/>
  <c r="E59" i="10"/>
  <c r="D59" i="10"/>
  <c r="F58" i="10"/>
  <c r="F57" i="10"/>
  <c r="F56" i="10"/>
  <c r="E53" i="10"/>
  <c r="D53" i="10"/>
  <c r="F51" i="10"/>
  <c r="F50" i="10"/>
  <c r="F49" i="10"/>
  <c r="F48" i="10"/>
  <c r="E45" i="10"/>
  <c r="F45" i="10" s="1"/>
  <c r="F44" i="10"/>
  <c r="G41" i="10"/>
  <c r="E41" i="10"/>
  <c r="D41" i="10"/>
  <c r="F40" i="10"/>
  <c r="F39" i="10"/>
  <c r="F38" i="10"/>
  <c r="F37" i="10"/>
  <c r="G34" i="10"/>
  <c r="E34" i="10"/>
  <c r="D34" i="10"/>
  <c r="F33" i="10"/>
  <c r="F32" i="10"/>
  <c r="F31" i="10"/>
  <c r="F30" i="10"/>
  <c r="F29" i="10"/>
  <c r="F28" i="10"/>
  <c r="F27" i="10"/>
  <c r="F26" i="10"/>
  <c r="F25" i="10"/>
  <c r="F24" i="10"/>
  <c r="F23" i="10"/>
  <c r="G19" i="10"/>
  <c r="E19" i="10"/>
  <c r="D19" i="10"/>
  <c r="F16" i="10"/>
  <c r="F15" i="10"/>
  <c r="F14" i="10"/>
  <c r="E11" i="10"/>
  <c r="D11" i="10"/>
  <c r="F10" i="10"/>
  <c r="E7" i="10"/>
  <c r="D7" i="10"/>
  <c r="F6" i="10"/>
  <c r="F7" i="10" s="1"/>
  <c r="G87" i="9"/>
  <c r="F87" i="9"/>
  <c r="E87" i="9"/>
  <c r="D87" i="9"/>
  <c r="D89" i="9" s="1"/>
  <c r="F86" i="9"/>
  <c r="F85" i="9"/>
  <c r="F84" i="9"/>
  <c r="F83" i="9"/>
  <c r="F82" i="9"/>
  <c r="F81" i="9"/>
  <c r="F80" i="9"/>
  <c r="F79" i="9"/>
  <c r="F78" i="9"/>
  <c r="F77" i="9"/>
  <c r="G72" i="9"/>
  <c r="G74" i="9" s="1"/>
  <c r="E72" i="9"/>
  <c r="F72" i="9" s="1"/>
  <c r="D72" i="9"/>
  <c r="F71" i="9"/>
  <c r="F70" i="9"/>
  <c r="F68" i="9"/>
  <c r="G65" i="9"/>
  <c r="F65" i="9"/>
  <c r="E65" i="9"/>
  <c r="D65" i="9"/>
  <c r="F63" i="9"/>
  <c r="F62" i="9"/>
  <c r="F61" i="9"/>
  <c r="F60" i="9"/>
  <c r="F59" i="9"/>
  <c r="F58" i="9"/>
  <c r="F57" i="9"/>
  <c r="F56" i="9"/>
  <c r="F55" i="9"/>
  <c r="F54" i="9"/>
  <c r="F53" i="9"/>
  <c r="F52" i="9"/>
  <c r="F51" i="9"/>
  <c r="F50" i="9"/>
  <c r="F48" i="9"/>
  <c r="F47" i="9"/>
  <c r="F46" i="9"/>
  <c r="F45" i="9"/>
  <c r="F44" i="9"/>
  <c r="F43" i="9"/>
  <c r="F42" i="9"/>
  <c r="F41" i="9"/>
  <c r="F40" i="9"/>
  <c r="G37" i="9"/>
  <c r="E37" i="9"/>
  <c r="E74" i="9" s="1"/>
  <c r="D37" i="9"/>
  <c r="F36" i="9"/>
  <c r="F35" i="9"/>
  <c r="G32" i="9"/>
  <c r="E32" i="9"/>
  <c r="F32" i="9" s="1"/>
  <c r="D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G15" i="9"/>
  <c r="E15" i="9"/>
  <c r="F15" i="9" s="1"/>
  <c r="D15" i="9"/>
  <c r="F14" i="9"/>
  <c r="F13" i="9"/>
  <c r="F12" i="9"/>
  <c r="F11" i="9"/>
  <c r="F10" i="9"/>
  <c r="G7" i="9"/>
  <c r="F7" i="9"/>
  <c r="E7" i="9"/>
  <c r="D7" i="9"/>
  <c r="F6" i="9"/>
  <c r="F5" i="9"/>
  <c r="F4" i="9"/>
  <c r="E89" i="9" l="1"/>
  <c r="F89" i="9" s="1"/>
  <c r="F74" i="9"/>
  <c r="I23" i="5"/>
  <c r="F37" i="9"/>
  <c r="G87" i="10"/>
  <c r="F11" i="10"/>
  <c r="F41" i="10"/>
  <c r="F78" i="10"/>
  <c r="F53" i="10"/>
  <c r="F85" i="10"/>
  <c r="F34" i="10"/>
  <c r="F59" i="10"/>
  <c r="F67" i="10"/>
  <c r="F19" i="10"/>
  <c r="E102" i="10"/>
  <c r="F102" i="10" s="1"/>
</calcChain>
</file>

<file path=xl/sharedStrings.xml><?xml version="1.0" encoding="utf-8"?>
<sst xmlns="http://schemas.openxmlformats.org/spreadsheetml/2006/main" count="422" uniqueCount="297">
  <si>
    <t>CODES</t>
  </si>
  <si>
    <t>Established Post</t>
  </si>
  <si>
    <t>NON ESTABLISHED POSITION</t>
  </si>
  <si>
    <t>Monthly Paid and Casual Lab</t>
  </si>
  <si>
    <t>OTHER ALLOWANCES</t>
  </si>
  <si>
    <t>50% Ceded Revenue to Zonal Council</t>
  </si>
  <si>
    <t>Overtime Allowance</t>
  </si>
  <si>
    <t>Social Security (13%)</t>
  </si>
  <si>
    <t>GOODS AND SERVICES</t>
  </si>
  <si>
    <t>TRAVELLING AND TRANSPORT</t>
  </si>
  <si>
    <t xml:space="preserve">Travelling &amp; Night Allowance </t>
  </si>
  <si>
    <t>Running Cost of Official Vehicles</t>
  </si>
  <si>
    <t>Protocol Fuel</t>
  </si>
  <si>
    <t>UTILITIES</t>
  </si>
  <si>
    <t xml:space="preserve">Water Bills </t>
  </si>
  <si>
    <t xml:space="preserve">Printed Material &amp; Stationery </t>
  </si>
  <si>
    <t>Library and Subscriptions</t>
  </si>
  <si>
    <t xml:space="preserve">Value Books </t>
  </si>
  <si>
    <t>Staff Development</t>
  </si>
  <si>
    <t>Conferences/workshops and meetings</t>
  </si>
  <si>
    <t>Public Sensitization</t>
  </si>
  <si>
    <t>Other Office Mat &amp; Consumables</t>
  </si>
  <si>
    <t>RENTAL</t>
  </si>
  <si>
    <t xml:space="preserve">Hotel Accomodation </t>
  </si>
  <si>
    <t>OTHERS</t>
  </si>
  <si>
    <t>REPAIRS AND MTCE.</t>
  </si>
  <si>
    <t>Office Machines / Computers</t>
  </si>
  <si>
    <t>Assembly Buildings</t>
  </si>
  <si>
    <t xml:space="preserve">Office Furniture </t>
  </si>
  <si>
    <t>Press Coverage/Publication</t>
  </si>
  <si>
    <t xml:space="preserve">Legal Expenses </t>
  </si>
  <si>
    <t>Transfer Grants</t>
  </si>
  <si>
    <t>Traditional Authorities</t>
  </si>
  <si>
    <t>Sports / Culture</t>
  </si>
  <si>
    <t>Official Celebrations</t>
  </si>
  <si>
    <t>Pauper Burials</t>
  </si>
  <si>
    <t>Support to Other Dept</t>
  </si>
  <si>
    <t>GRANTS</t>
  </si>
  <si>
    <t>Domestic Statutory Payments - DACF</t>
  </si>
  <si>
    <t>Domestic Statutory Payments - MP CF</t>
  </si>
  <si>
    <t>Domestic Statutory Payments - PWD</t>
  </si>
  <si>
    <t>GOG - Decentralised Dept</t>
  </si>
  <si>
    <t>CAPITAL EXPENDITURE IGF</t>
  </si>
  <si>
    <t>Basic Rates</t>
  </si>
  <si>
    <t>Property Rate- Companies</t>
  </si>
  <si>
    <t xml:space="preserve">Property Rates - Local </t>
  </si>
  <si>
    <t>Private Professionals</t>
  </si>
  <si>
    <t xml:space="preserve">Self Employed Artisans </t>
  </si>
  <si>
    <t xml:space="preserve">Private Schools </t>
  </si>
  <si>
    <t>Private Cocoa Purchasing Agency</t>
  </si>
  <si>
    <t xml:space="preserve">Mineral Water Manufacturers </t>
  </si>
  <si>
    <t xml:space="preserve">Sale of Vehicle Stickers </t>
  </si>
  <si>
    <t>S/N</t>
  </si>
  <si>
    <t>PROJECT TITLE</t>
  </si>
  <si>
    <t>LOCATION</t>
  </si>
  <si>
    <t>PROJECT STATUS</t>
  </si>
  <si>
    <t>TOTAL 
ESTIMATED 
COST  GH¢</t>
  </si>
  <si>
    <t>PREVIOUS EXP/YET TO BE PAID GH¢</t>
  </si>
  <si>
    <t xml:space="preserve">ECONOMIC VENTURES </t>
  </si>
  <si>
    <t>A. INDUSTRY</t>
  </si>
  <si>
    <t>Implementation of one district one factory</t>
  </si>
  <si>
    <t>Mun. Wide</t>
  </si>
  <si>
    <t>New</t>
  </si>
  <si>
    <t>B. ELECTRICITY</t>
  </si>
  <si>
    <t>Procurement of Electricity Poles and Accessories</t>
  </si>
  <si>
    <t>Mun. wide</t>
  </si>
  <si>
    <t>C. MARKET</t>
  </si>
  <si>
    <t>D. AGRIC</t>
  </si>
  <si>
    <t>Implementation of planting for food and jobs/planting for export and Rural development</t>
  </si>
  <si>
    <t>`</t>
  </si>
  <si>
    <t xml:space="preserve">Maintenance of Market </t>
  </si>
  <si>
    <t>Public Education on Revenue Mobilization</t>
  </si>
  <si>
    <t>F. VALUATION OF PROPERTIES</t>
  </si>
  <si>
    <t>Valuation of Properties</t>
  </si>
  <si>
    <t>STREET NAMING</t>
  </si>
  <si>
    <t>ROADS</t>
  </si>
  <si>
    <t>SOCIAL SERVICES</t>
  </si>
  <si>
    <t>A. EDUCATION</t>
  </si>
  <si>
    <t>Ohenenkwanta</t>
  </si>
  <si>
    <t>Municipal Education Fund (2%)</t>
  </si>
  <si>
    <t xml:space="preserve"> B. HEALTH</t>
  </si>
  <si>
    <t>Support Roll back Malaria (0.5%)</t>
  </si>
  <si>
    <t>Support to HIV/AIDS Programme (0.5%)</t>
  </si>
  <si>
    <t>Support to public Health Education</t>
  </si>
  <si>
    <t>C. COMMUNITY SELF HELP PROJECT</t>
  </si>
  <si>
    <t>Support to Community Self Help Projects (5%)</t>
  </si>
  <si>
    <t>D. DISASTER MANAGEMENT</t>
  </si>
  <si>
    <t xml:space="preserve">Disaster Prevention and Management </t>
  </si>
  <si>
    <t>E. GOVERNANCE STRUCTURES</t>
  </si>
  <si>
    <t>Support to Security Services</t>
  </si>
  <si>
    <t>G. BOREHOLE</t>
  </si>
  <si>
    <t>ADMINISTRATION</t>
  </si>
  <si>
    <t>A. HUMAN RESOURCE MANAGEMENT</t>
  </si>
  <si>
    <t>Local  Training Programme</t>
  </si>
  <si>
    <t>B. OFFICE FACILITIES &amp; EQUIPMENT</t>
  </si>
  <si>
    <t>Mun wide</t>
  </si>
  <si>
    <t>C. MPCU ACTIVITIES/PROJECT MANAGEMENT</t>
  </si>
  <si>
    <t>Project Management/ Monitoring of projects and support to MPCU</t>
  </si>
  <si>
    <t>Konongo</t>
  </si>
  <si>
    <t>DEPARTMENTS OF THE ASSEMBLY</t>
  </si>
  <si>
    <t>Release of Funds to Agric Dept</t>
  </si>
  <si>
    <t>Release of Funds to Comm. Devt and Social Welfare Dept</t>
  </si>
  <si>
    <t>Release to Urban Roads</t>
  </si>
  <si>
    <t>Release of Funds to Physical Planning Dept</t>
  </si>
  <si>
    <t>Release of Funds to Works Dept</t>
  </si>
  <si>
    <t xml:space="preserve"> D. NATIONAL  DAY CELEBRATION</t>
  </si>
  <si>
    <t xml:space="preserve">National  Day Celebrations (Farmers Day, 6th March and 1st July) </t>
  </si>
  <si>
    <t>CAPITAL EXPENDITURE</t>
  </si>
  <si>
    <t>B. ACCOMMODATION</t>
  </si>
  <si>
    <t xml:space="preserve">ENVIRONMENT </t>
  </si>
  <si>
    <t xml:space="preserve">A. SANITATION </t>
  </si>
  <si>
    <t>Fumigation</t>
  </si>
  <si>
    <t>Sanitation Improvement</t>
  </si>
  <si>
    <t>Liquid waste management</t>
  </si>
  <si>
    <t xml:space="preserve">OTHERS </t>
  </si>
  <si>
    <t>Contingencies (10%)</t>
  </si>
  <si>
    <t>NO.</t>
  </si>
  <si>
    <t>TRAINING SEMINARS CONFERENCE</t>
  </si>
  <si>
    <t>SOCIAL SECTOR</t>
  </si>
  <si>
    <t>Capacity Building</t>
  </si>
  <si>
    <t>IGF</t>
  </si>
  <si>
    <t>DACF</t>
  </si>
  <si>
    <t>GOG MOFA</t>
  </si>
  <si>
    <t>GOG TOWN PLANNING</t>
  </si>
  <si>
    <t>GOG STATISTICS</t>
  </si>
  <si>
    <t>GOG HUMAN RESOURCE</t>
  </si>
  <si>
    <t>GOG SOC. WELFARE</t>
  </si>
  <si>
    <t xml:space="preserve">COMPEN. GOG </t>
  </si>
  <si>
    <t>TOTAL</t>
  </si>
  <si>
    <t>PWD</t>
  </si>
  <si>
    <t>TOTAL IGF EXPENDITURE</t>
  </si>
  <si>
    <t>ITEMS</t>
  </si>
  <si>
    <t>GOG DEPTS</t>
  </si>
  <si>
    <t>MPs DACF</t>
  </si>
  <si>
    <t>GOG URBAN ROADS</t>
  </si>
  <si>
    <t>DPAT Capacity</t>
  </si>
  <si>
    <t>Construction of 1no. CHPS Compound at Nsiakrom</t>
  </si>
  <si>
    <t>Nsiakrom</t>
  </si>
  <si>
    <t>Maintenance of 10 No. Boreholes and Water Improvement system in the municipality</t>
  </si>
  <si>
    <t>Mun -Wide</t>
  </si>
  <si>
    <t>Waste Management (Local)</t>
  </si>
  <si>
    <t>mun wide</t>
  </si>
  <si>
    <t>Procurement/Maintenance of Office Machines/Computers/Furniture</t>
  </si>
  <si>
    <t>Konongo-Odumasi</t>
  </si>
  <si>
    <t>Support to Sub Municipal Sub Structures (2%)</t>
  </si>
  <si>
    <t>MAG AGRIC (Donor)</t>
  </si>
  <si>
    <t>Construction of 1 No 3 Unit Classroom Block, Ancilliary Facilities</t>
  </si>
  <si>
    <t>On going</t>
  </si>
  <si>
    <t>REVENUE</t>
  </si>
  <si>
    <t>APPROVED BUDGET (GHS)</t>
  </si>
  <si>
    <t>% OF CUMULATIVE OVER BUDGET</t>
  </si>
  <si>
    <t>RATES</t>
  </si>
  <si>
    <t>SUB TOTAL</t>
  </si>
  <si>
    <t>LANDS AND CONCESSION</t>
  </si>
  <si>
    <t>Stool Land</t>
  </si>
  <si>
    <t>Sale of Building Permit Jacket</t>
  </si>
  <si>
    <t>Building Plans/ Permit</t>
  </si>
  <si>
    <t>Registration of Concessions</t>
  </si>
  <si>
    <t>SUB TOTALS</t>
  </si>
  <si>
    <t>FEES</t>
  </si>
  <si>
    <t>Market Tolls</t>
  </si>
  <si>
    <t>Livestock/Poultry Farms/Pounds</t>
  </si>
  <si>
    <t>Taxi cab tolls/Commercial Vehicles</t>
  </si>
  <si>
    <t>Pharmacy/Chemical sellers</t>
  </si>
  <si>
    <t>Burial</t>
  </si>
  <si>
    <t>Entertainment Fees</t>
  </si>
  <si>
    <t>Export of Commodities (farm produce)</t>
  </si>
  <si>
    <t>Waste Disposal/House to House collection</t>
  </si>
  <si>
    <t>Lorry Park Overseers(Loading fees)</t>
  </si>
  <si>
    <t>Kiosk/Temporal Structures</t>
  </si>
  <si>
    <t>Registration of Contractors</t>
  </si>
  <si>
    <t>Contract Bidding Documents</t>
  </si>
  <si>
    <t>Health Centre/Maternity/Private Hospitals</t>
  </si>
  <si>
    <t>FINES, PENALTY/ FORFEITS</t>
  </si>
  <si>
    <t>Slaughter House/Abattior</t>
  </si>
  <si>
    <t>LICENSES</t>
  </si>
  <si>
    <t>Pito/Palmwine tapers and Sellers</t>
  </si>
  <si>
    <t>Akpeteshie Sellers/Beer Bar</t>
  </si>
  <si>
    <t>Chop Bar/Food Sellers</t>
  </si>
  <si>
    <t>Hotel/Guest Houses</t>
  </si>
  <si>
    <t>Herbalist</t>
  </si>
  <si>
    <t>Business Operation/Private Firms</t>
  </si>
  <si>
    <t>Chain Saw Operators</t>
  </si>
  <si>
    <t>Saw millers</t>
  </si>
  <si>
    <t>Petroleum/Gas  Dealers</t>
  </si>
  <si>
    <t>Sand /Stone Contractors</t>
  </si>
  <si>
    <t>Bakers Confectioneries</t>
  </si>
  <si>
    <t>Canopy Chair Hiring</t>
  </si>
  <si>
    <t>Adverts/Bill Boards</t>
  </si>
  <si>
    <t>Letter Writers/Com. of Oath</t>
  </si>
  <si>
    <t>Financial Inst. (Susu Operators/Mobile Money</t>
  </si>
  <si>
    <t>Ground Rent (Lorry Stations)</t>
  </si>
  <si>
    <t>Assembly Buildings (Transit Quarters)</t>
  </si>
  <si>
    <t xml:space="preserve">Rental of facilities (Market Stores &amp; other) </t>
  </si>
  <si>
    <t>TOTAL IGF COLLECTED</t>
  </si>
  <si>
    <t>GRAND TOTAL</t>
  </si>
  <si>
    <t>EXPENDITURE</t>
  </si>
  <si>
    <t>COMPENSATION OF EMPLOYEES</t>
  </si>
  <si>
    <t>NATIONAL INSURANCE CONTRIBUTION</t>
  </si>
  <si>
    <t xml:space="preserve">Commission to Rev.Collectors </t>
  </si>
  <si>
    <t>MATERIALS-OFFICE CONSUMABLES</t>
  </si>
  <si>
    <t>Refreshment Items</t>
  </si>
  <si>
    <t>Support to Waste Management</t>
  </si>
  <si>
    <t>Medical Supplies</t>
  </si>
  <si>
    <t>Electricity charges</t>
  </si>
  <si>
    <t xml:space="preserve">Maintenance/Repair of Official Vehicles </t>
  </si>
  <si>
    <t>Bank Charges IGF</t>
  </si>
  <si>
    <t>GENERAL EXPENSE</t>
  </si>
  <si>
    <t>DPAT Transfers (INVESTMENT)</t>
  </si>
  <si>
    <t>On-going</t>
  </si>
  <si>
    <t xml:space="preserve">Construction of 1no 11 unit Market shed with Urinal </t>
  </si>
  <si>
    <t>Kyekyebiase</t>
  </si>
  <si>
    <t xml:space="preserve">Mun. Wide </t>
  </si>
  <si>
    <t>ESTIMATE</t>
  </si>
  <si>
    <t>PAYMENT TO DATE</t>
  </si>
  <si>
    <t>odumasi market, konongo market, Konongo lorry station, kyekyeware</t>
  </si>
  <si>
    <t>Ongoing</t>
  </si>
  <si>
    <t>Drilling &amp; Mechanization of 6No. Boreholes</t>
  </si>
  <si>
    <t xml:space="preserve">Release of Funds to support Sports and Culture </t>
  </si>
  <si>
    <t>Other Donor Support (MAG)</t>
  </si>
  <si>
    <t>new</t>
  </si>
  <si>
    <t xml:space="preserve">GRAND TOTAL </t>
  </si>
  <si>
    <t>Acquisition of 1no. 50KVA mounted transformer for cassava factory</t>
  </si>
  <si>
    <t>DACF-RFG CAPACITY</t>
  </si>
  <si>
    <t xml:space="preserve">                                        ASANTE AKIM CENTRAL MUNICIPAL </t>
  </si>
  <si>
    <t>Support to Redevelopment of Konongo Market</t>
  </si>
  <si>
    <t xml:space="preserve">Odumasi Presby </t>
  </si>
  <si>
    <t>Release of Funds to Human Resource Dept</t>
  </si>
  <si>
    <t>Central Government-GOG  Salaries</t>
  </si>
  <si>
    <t>DACF-Assembly</t>
  </si>
  <si>
    <t>Social Protection Fund</t>
  </si>
  <si>
    <t>Person with Disability</t>
  </si>
  <si>
    <t>DACF-MP</t>
  </si>
  <si>
    <t>Other donor transfer /MAG</t>
  </si>
  <si>
    <t>Goods and Services-Decentralised Dept.</t>
  </si>
  <si>
    <t>DPAT-Capacity Building</t>
  </si>
  <si>
    <t>DPAT- Investment Grant</t>
  </si>
  <si>
    <t>RENT OF LANDS,BUILDING AND HOUSES</t>
  </si>
  <si>
    <t xml:space="preserve">Post and Telecom </t>
  </si>
  <si>
    <t>Procurement of Electrical Items</t>
  </si>
  <si>
    <t>Other Donor Support (MSHAP)</t>
  </si>
  <si>
    <t>MSHAP</t>
  </si>
  <si>
    <t>Donations</t>
  </si>
  <si>
    <t>2023 ESTIMATE</t>
  </si>
  <si>
    <t>PROVISION 2023
GH¢</t>
  </si>
  <si>
    <t xml:space="preserve">PROVISION 2023
GH¢ </t>
  </si>
  <si>
    <t xml:space="preserve">Construction of 1no. 3unit classroom block with Ancillary Facilities </t>
  </si>
  <si>
    <t>Dwease RC</t>
  </si>
  <si>
    <t>DACF-RFG ASSET</t>
  </si>
  <si>
    <t xml:space="preserve">F. SECURITY </t>
  </si>
  <si>
    <t>TABULAR PRESENTATION OF PROJECTS AND PROGRAMMES BY SECTOR-2023</t>
  </si>
  <si>
    <t xml:space="preserve">                                         2023 DISTRICT ASSEMBLY COMMON FUND BUDGET</t>
  </si>
  <si>
    <t>Procurement of Revenue Van</t>
  </si>
  <si>
    <t>Maintenance of Assembly Buildings (Residential and Departmental office Buildings)</t>
  </si>
  <si>
    <t>Procurement of 1No. Revenue Van</t>
  </si>
  <si>
    <t>2022 APPROVED BUDGET (GHS)</t>
  </si>
  <si>
    <t>DACF-RFG BUDGET 2023</t>
  </si>
  <si>
    <t>Telecomunications/Data/Credits</t>
  </si>
  <si>
    <t xml:space="preserve">CUMULATIVE AS AT AUGUST, 2022 (GHS) </t>
  </si>
  <si>
    <t>2023 DRAFT REVENUE BUDGET. ASANTE AKIM CENTRAL MUNICIPAL ASSEMBLY, KONONGO-ODUMASE. REVENUE STATEMENT AS AT 31ST AUGUST, 2022</t>
  </si>
  <si>
    <t>CUMULATIVE AS AT AUGUST, 2022 (GHS)</t>
  </si>
  <si>
    <t>Permit Processing Fees (Plots of Land)</t>
  </si>
  <si>
    <t>Registration of Marriage/Divorce and Churches</t>
  </si>
  <si>
    <t>Court Fines/Spot Fines</t>
  </si>
  <si>
    <t>Stone Millers</t>
  </si>
  <si>
    <t>Financial Institutions</t>
  </si>
  <si>
    <t>Charcoal sellers</t>
  </si>
  <si>
    <t>Procurement of office computers and accessories</t>
  </si>
  <si>
    <t>Offloading of items</t>
  </si>
  <si>
    <t>Street Naming (Preparation of address maps and sensitisation-1,500 streets)</t>
  </si>
  <si>
    <t>Rehabilitation of Roads in the Municipality (20km)</t>
  </si>
  <si>
    <t>Renovation of Existing Class room blocks (5N0.)</t>
  </si>
  <si>
    <t xml:space="preserve">Provision of Educational Furniture (1,000 No.)  </t>
  </si>
  <si>
    <t>Public Fora/Town hall meetings</t>
  </si>
  <si>
    <t>Release of Funds to Statistical Departnment</t>
  </si>
  <si>
    <t>Release of Funds to Information Service Department</t>
  </si>
  <si>
    <t>Renovation of Mun. Assembly Office Building (Phase 2)</t>
  </si>
  <si>
    <t>Support to BAC/Rural Technology Facility/LED</t>
  </si>
  <si>
    <t>DACF-RFG</t>
  </si>
  <si>
    <t>GOG WORKS</t>
  </si>
  <si>
    <t>DONOR</t>
  </si>
  <si>
    <t>Corn/Flour/Rice Millers/Fufu Millers</t>
  </si>
  <si>
    <t>Construction of 1no. 1 storey 6unit classroom block with Ancillary Facilities</t>
  </si>
  <si>
    <t>Construction of 1no. 3unit classroom block with Ancillary Facilities (NEW PROJECT)</t>
  </si>
  <si>
    <t>KOSS MODEL A</t>
  </si>
  <si>
    <t xml:space="preserve">Other Invest. Income (Churches Use Of Schools) </t>
  </si>
  <si>
    <t>Preparation of Annual Action Plan and Preparation of Composite Budget (Stakeholders engagement/Meetings etc)</t>
  </si>
  <si>
    <t>Drilling and mechanisation of 4 no. borehole (RETENTION)</t>
  </si>
  <si>
    <t>2023 DRAFT EXPENDITURE BUDGET. ASANTE AKIM CENTRAL MUNICIPAL  ASSEMBLY, KONONGO-ODUMASE.  EXPENDITURE STATEMENT AS AT 31ST AUGUST, 2022</t>
  </si>
  <si>
    <t xml:space="preserve"> 2023 CEILING FOR COMPOSITE BUDGET ALL FUNDING SOURCES</t>
  </si>
  <si>
    <t>SOCIAL PROTECTION FUND</t>
  </si>
  <si>
    <t>Landscaping of Assembly Environment  (NEW PROJECT)</t>
  </si>
  <si>
    <t>Rehabilitation of fire service and social welfare offices</t>
  </si>
  <si>
    <t>Cleaning Materials</t>
  </si>
  <si>
    <t>other travels and transportation</t>
  </si>
  <si>
    <t>Sub structure Allowance</t>
  </si>
  <si>
    <t>DACF CAPITAL 2,264,020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</si>
</sst>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sz val="16"/>
      <name val="Times New Roman"/>
      <family val="1"/>
    </font>
    <font>
      <sz val="14"/>
      <color theme="1"/>
      <name val="Times New Roman"/>
      <family val="1"/>
    </font>
    <font>
      <b/>
      <sz val="20"/>
      <color theme="1"/>
      <name val="Times New Roman"/>
      <family val="1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6"/>
      <name val="Calibri"/>
      <family val="2"/>
      <scheme val="minor"/>
    </font>
    <font>
      <b/>
      <sz val="18"/>
      <name val="Times New Roman"/>
      <family val="1"/>
    </font>
    <font>
      <b/>
      <sz val="1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1">
    <xf numFmtId="0" fontId="0" fillId="0" borderId="0" xfId="0"/>
    <xf numFmtId="164" fontId="5" fillId="2" borderId="1" xfId="1" applyFont="1" applyFill="1" applyBorder="1"/>
    <xf numFmtId="0" fontId="5" fillId="2" borderId="1" xfId="0" applyFont="1" applyFill="1" applyBorder="1"/>
    <xf numFmtId="164" fontId="6" fillId="2" borderId="1" xfId="1" applyFont="1" applyFill="1" applyBorder="1"/>
    <xf numFmtId="0" fontId="5" fillId="2" borderId="1" xfId="0" applyFont="1" applyFill="1" applyBorder="1" applyAlignment="1">
      <alignment horizontal="left" wrapText="1"/>
    </xf>
    <xf numFmtId="0" fontId="6" fillId="2" borderId="1" xfId="0" applyFont="1" applyFill="1" applyBorder="1"/>
    <xf numFmtId="4" fontId="5" fillId="2" borderId="1" xfId="0" applyNumberFormat="1" applyFont="1" applyFill="1" applyBorder="1"/>
    <xf numFmtId="4" fontId="6" fillId="2" borderId="1" xfId="0" applyNumberFormat="1" applyFont="1" applyFill="1" applyBorder="1"/>
    <xf numFmtId="0" fontId="5" fillId="2" borderId="1" xfId="0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vertical="center" wrapText="1"/>
    </xf>
    <xf numFmtId="164" fontId="6" fillId="2" borderId="1" xfId="0" applyNumberFormat="1" applyFont="1" applyFill="1" applyBorder="1"/>
    <xf numFmtId="0" fontId="6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0" borderId="0" xfId="0" applyFont="1" applyAlignment="1"/>
    <xf numFmtId="0" fontId="7" fillId="0" borderId="0" xfId="0" applyFont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8" fillId="0" borderId="1" xfId="0" applyFont="1" applyBorder="1"/>
    <xf numFmtId="164" fontId="8" fillId="0" borderId="1" xfId="1" applyFont="1" applyBorder="1"/>
    <xf numFmtId="164" fontId="7" fillId="0" borderId="1" xfId="1" applyFont="1" applyBorder="1"/>
    <xf numFmtId="0" fontId="8" fillId="0" borderId="0" xfId="0" applyFont="1"/>
    <xf numFmtId="0" fontId="7" fillId="0" borderId="1" xfId="0" applyFont="1" applyBorder="1"/>
    <xf numFmtId="0" fontId="7" fillId="0" borderId="0" xfId="0" applyFont="1"/>
    <xf numFmtId="164" fontId="7" fillId="0" borderId="0" xfId="1" applyFont="1"/>
    <xf numFmtId="0" fontId="9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10" fontId="5" fillId="2" borderId="1" xfId="2" applyNumberFormat="1" applyFont="1" applyFill="1" applyBorder="1"/>
    <xf numFmtId="0" fontId="5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10" fontId="6" fillId="2" borderId="1" xfId="2" applyNumberFormat="1" applyFont="1" applyFill="1" applyBorder="1"/>
    <xf numFmtId="0" fontId="5" fillId="2" borderId="1" xfId="0" applyFont="1" applyFill="1" applyBorder="1" applyAlignment="1"/>
    <xf numFmtId="0" fontId="10" fillId="0" borderId="0" xfId="0" applyFont="1" applyAlignment="1">
      <alignment horizontal="left"/>
    </xf>
    <xf numFmtId="0" fontId="10" fillId="0" borderId="0" xfId="0" applyFont="1" applyAlignment="1"/>
    <xf numFmtId="0" fontId="11" fillId="2" borderId="1" xfId="0" applyFont="1" applyFill="1" applyBorder="1"/>
    <xf numFmtId="0" fontId="11" fillId="2" borderId="0" xfId="0" applyFont="1" applyFill="1" applyBorder="1"/>
    <xf numFmtId="0" fontId="4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4" fillId="2" borderId="0" xfId="0" applyFont="1" applyFill="1" applyBorder="1"/>
    <xf numFmtId="0" fontId="3" fillId="2" borderId="1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 wrapText="1"/>
    </xf>
    <xf numFmtId="164" fontId="4" fillId="2" borderId="1" xfId="1" applyFont="1" applyFill="1" applyBorder="1" applyAlignment="1">
      <alignment horizontal="center" vertical="center"/>
    </xf>
    <xf numFmtId="164" fontId="4" fillId="2" borderId="1" xfId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4" fontId="9" fillId="2" borderId="1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right" vertical="center"/>
    </xf>
    <xf numFmtId="0" fontId="9" fillId="2" borderId="0" xfId="0" applyFont="1" applyFill="1" applyBorder="1"/>
    <xf numFmtId="0" fontId="12" fillId="2" borderId="10" xfId="0" applyFont="1" applyFill="1" applyBorder="1" applyAlignment="1">
      <alignment horizontal="center" vertical="center" wrapText="1"/>
    </xf>
    <xf numFmtId="4" fontId="6" fillId="2" borderId="1" xfId="1" applyNumberFormat="1" applyFont="1" applyFill="1" applyBorder="1"/>
    <xf numFmtId="164" fontId="5" fillId="2" borderId="1" xfId="0" applyNumberFormat="1" applyFont="1" applyFill="1" applyBorder="1"/>
    <xf numFmtId="0" fontId="6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left"/>
    </xf>
    <xf numFmtId="4" fontId="5" fillId="2" borderId="1" xfId="0" applyNumberFormat="1" applyFont="1" applyFill="1" applyBorder="1" applyAlignment="1">
      <alignment wrapText="1"/>
    </xf>
    <xf numFmtId="4" fontId="6" fillId="2" borderId="1" xfId="0" applyNumberFormat="1" applyFont="1" applyFill="1" applyBorder="1" applyAlignment="1">
      <alignment horizontal="left" wrapText="1"/>
    </xf>
    <xf numFmtId="4" fontId="6" fillId="2" borderId="1" xfId="0" applyNumberFormat="1" applyFont="1" applyFill="1" applyBorder="1" applyAlignment="1">
      <alignment wrapText="1"/>
    </xf>
    <xf numFmtId="4" fontId="6" fillId="2" borderId="1" xfId="0" applyNumberFormat="1" applyFont="1" applyFill="1" applyBorder="1" applyAlignment="1">
      <alignment horizontal="left"/>
    </xf>
    <xf numFmtId="164" fontId="5" fillId="2" borderId="1" xfId="1" applyFont="1" applyFill="1" applyBorder="1" applyAlignment="1"/>
    <xf numFmtId="4" fontId="5" fillId="2" borderId="1" xfId="0" applyNumberFormat="1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right" vertical="center"/>
    </xf>
    <xf numFmtId="4" fontId="8" fillId="2" borderId="5" xfId="0" applyNumberFormat="1" applyFont="1" applyFill="1" applyBorder="1"/>
    <xf numFmtId="164" fontId="7" fillId="0" borderId="0" xfId="1" applyFont="1" applyAlignment="1"/>
    <xf numFmtId="164" fontId="5" fillId="0" borderId="1" xfId="1" applyFont="1" applyBorder="1"/>
    <xf numFmtId="164" fontId="8" fillId="2" borderId="1" xfId="1" applyFont="1" applyFill="1" applyBorder="1"/>
    <xf numFmtId="164" fontId="8" fillId="0" borderId="3" xfId="0" applyNumberFormat="1" applyFont="1" applyBorder="1"/>
    <xf numFmtId="164" fontId="8" fillId="0" borderId="1" xfId="0" applyNumberFormat="1" applyFont="1" applyBorder="1"/>
    <xf numFmtId="164" fontId="8" fillId="0" borderId="0" xfId="0" applyNumberFormat="1" applyFont="1"/>
    <xf numFmtId="0" fontId="6" fillId="3" borderId="1" xfId="0" applyFont="1" applyFill="1" applyBorder="1"/>
    <xf numFmtId="4" fontId="6" fillId="3" borderId="1" xfId="0" applyNumberFormat="1" applyFont="1" applyFill="1" applyBorder="1"/>
    <xf numFmtId="164" fontId="6" fillId="3" borderId="1" xfId="1" applyFont="1" applyFill="1" applyBorder="1"/>
    <xf numFmtId="164" fontId="6" fillId="3" borderId="1" xfId="0" applyNumberFormat="1" applyFont="1" applyFill="1" applyBorder="1"/>
    <xf numFmtId="0" fontId="6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164" fontId="6" fillId="2" borderId="1" xfId="0" applyNumberFormat="1" applyFont="1" applyFill="1" applyBorder="1" applyAlignment="1">
      <alignment vertical="center" wrapText="1"/>
    </xf>
    <xf numFmtId="0" fontId="5" fillId="2" borderId="2" xfId="0" applyFont="1" applyFill="1" applyBorder="1"/>
    <xf numFmtId="10" fontId="5" fillId="2" borderId="2" xfId="0" applyNumberFormat="1" applyFont="1" applyFill="1" applyBorder="1"/>
    <xf numFmtId="10" fontId="6" fillId="3" borderId="2" xfId="0" applyNumberFormat="1" applyFont="1" applyFill="1" applyBorder="1"/>
    <xf numFmtId="10" fontId="6" fillId="2" borderId="2" xfId="0" applyNumberFormat="1" applyFont="1" applyFill="1" applyBorder="1"/>
    <xf numFmtId="10" fontId="5" fillId="2" borderId="2" xfId="0" applyNumberFormat="1" applyFont="1" applyFill="1" applyBorder="1" applyAlignment="1"/>
    <xf numFmtId="0" fontId="5" fillId="2" borderId="1" xfId="0" applyFont="1" applyFill="1" applyBorder="1" applyAlignment="1">
      <alignment horizontal="left" vertical="center" wrapText="1"/>
    </xf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164" fontId="5" fillId="2" borderId="1" xfId="1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 wrapText="1"/>
    </xf>
    <xf numFmtId="164" fontId="5" fillId="2" borderId="7" xfId="1" applyFont="1" applyFill="1" applyBorder="1" applyAlignment="1">
      <alignment horizontal="left" vertical="center" wrapText="1"/>
    </xf>
    <xf numFmtId="165" fontId="5" fillId="2" borderId="7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right" vertical="center" wrapText="1"/>
    </xf>
    <xf numFmtId="164" fontId="5" fillId="2" borderId="1" xfId="1" applyFont="1" applyFill="1" applyBorder="1" applyAlignment="1">
      <alignment horizontal="center" vertical="center" wrapText="1"/>
    </xf>
    <xf numFmtId="164" fontId="5" fillId="0" borderId="0" xfId="0" applyNumberFormat="1" applyFont="1"/>
    <xf numFmtId="0" fontId="5" fillId="2" borderId="1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5" fillId="2" borderId="11" xfId="0" applyFont="1" applyFill="1" applyBorder="1" applyAlignment="1">
      <alignment horizontal="left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left" vertical="center" wrapText="1"/>
    </xf>
    <xf numFmtId="164" fontId="5" fillId="0" borderId="1" xfId="0" applyNumberFormat="1" applyFont="1" applyBorder="1"/>
    <xf numFmtId="0" fontId="5" fillId="0" borderId="1" xfId="0" applyFont="1" applyBorder="1"/>
    <xf numFmtId="0" fontId="5" fillId="0" borderId="1" xfId="0" applyFont="1" applyBorder="1" applyAlignment="1">
      <alignment horizontal="left"/>
    </xf>
    <xf numFmtId="43" fontId="5" fillId="0" borderId="1" xfId="0" applyNumberFormat="1" applyFont="1" applyBorder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164" fontId="6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9" xfId="0" applyFont="1" applyBorder="1"/>
    <xf numFmtId="43" fontId="5" fillId="0" borderId="9" xfId="0" applyNumberFormat="1" applyFont="1" applyBorder="1"/>
    <xf numFmtId="43" fontId="5" fillId="0" borderId="0" xfId="0" applyNumberFormat="1" applyFont="1"/>
    <xf numFmtId="0" fontId="5" fillId="0" borderId="0" xfId="0" applyFont="1" applyBorder="1"/>
    <xf numFmtId="164" fontId="5" fillId="0" borderId="0" xfId="0" applyNumberFormat="1" applyFont="1" applyBorder="1"/>
    <xf numFmtId="164" fontId="5" fillId="0" borderId="0" xfId="1" applyFont="1" applyBorder="1"/>
    <xf numFmtId="0" fontId="5" fillId="0" borderId="4" xfId="0" applyFont="1" applyBorder="1"/>
    <xf numFmtId="0" fontId="6" fillId="4" borderId="1" xfId="0" applyFont="1" applyFill="1" applyBorder="1" applyAlignment="1">
      <alignment horizontal="center"/>
    </xf>
    <xf numFmtId="164" fontId="6" fillId="4" borderId="1" xfId="1" applyFont="1" applyFill="1" applyBorder="1"/>
    <xf numFmtId="4" fontId="6" fillId="4" borderId="8" xfId="0" applyNumberFormat="1" applyFont="1" applyFill="1" applyBorder="1"/>
    <xf numFmtId="164" fontId="6" fillId="4" borderId="8" xfId="1" applyFont="1" applyFill="1" applyBorder="1"/>
    <xf numFmtId="10" fontId="6" fillId="4" borderId="8" xfId="0" applyNumberFormat="1" applyFont="1" applyFill="1" applyBorder="1"/>
    <xf numFmtId="0" fontId="13" fillId="0" borderId="0" xfId="0" applyFont="1"/>
    <xf numFmtId="164" fontId="5" fillId="0" borderId="3" xfId="1" applyFont="1" applyBorder="1"/>
    <xf numFmtId="164" fontId="6" fillId="0" borderId="1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/>
    </xf>
    <xf numFmtId="4" fontId="6" fillId="4" borderId="1" xfId="0" applyNumberFormat="1" applyFont="1" applyFill="1" applyBorder="1"/>
    <xf numFmtId="10" fontId="6" fillId="4" borderId="2" xfId="0" applyNumberFormat="1" applyFont="1" applyFill="1" applyBorder="1"/>
    <xf numFmtId="43" fontId="6" fillId="4" borderId="8" xfId="0" applyNumberFormat="1" applyFont="1" applyFill="1" applyBorder="1"/>
    <xf numFmtId="10" fontId="6" fillId="4" borderId="8" xfId="2" applyNumberFormat="1" applyFont="1" applyFill="1" applyBorder="1"/>
    <xf numFmtId="0" fontId="6" fillId="2" borderId="1" xfId="0" applyFont="1" applyFill="1" applyBorder="1" applyAlignment="1">
      <alignment horizontal="center" vertical="center"/>
    </xf>
    <xf numFmtId="164" fontId="8" fillId="0" borderId="3" xfId="1" applyFont="1" applyBorder="1"/>
    <xf numFmtId="164" fontId="6" fillId="0" borderId="1" xfId="1" applyFont="1" applyBorder="1" applyAlignment="1">
      <alignment horizontal="center"/>
    </xf>
    <xf numFmtId="0" fontId="13" fillId="0" borderId="1" xfId="0" applyFont="1" applyBorder="1"/>
    <xf numFmtId="0" fontId="13" fillId="4" borderId="1" xfId="0" applyFont="1" applyFill="1" applyBorder="1"/>
    <xf numFmtId="164" fontId="6" fillId="0" borderId="1" xfId="1" applyFont="1" applyBorder="1"/>
    <xf numFmtId="164" fontId="6" fillId="0" borderId="0" xfId="1" applyFont="1"/>
    <xf numFmtId="164" fontId="6" fillId="2" borderId="1" xfId="1" applyFont="1" applyFill="1" applyBorder="1" applyAlignment="1">
      <alignment horizontal="center" vertical="center" wrapText="1"/>
    </xf>
    <xf numFmtId="10" fontId="6" fillId="2" borderId="1" xfId="2" applyNumberFormat="1" applyFont="1" applyFill="1" applyBorder="1" applyAlignment="1">
      <alignment horizontal="center" vertical="center" wrapText="1"/>
    </xf>
    <xf numFmtId="164" fontId="5" fillId="2" borderId="1" xfId="1" applyFont="1" applyFill="1" applyBorder="1" applyAlignment="1">
      <alignment wrapText="1"/>
    </xf>
    <xf numFmtId="10" fontId="5" fillId="2" borderId="1" xfId="2" applyNumberFormat="1" applyFont="1" applyFill="1" applyBorder="1" applyAlignment="1">
      <alignment wrapText="1"/>
    </xf>
    <xf numFmtId="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/>
    <xf numFmtId="0" fontId="13" fillId="2" borderId="0" xfId="0" applyFont="1" applyFill="1"/>
    <xf numFmtId="164" fontId="14" fillId="2" borderId="0" xfId="1" applyFont="1" applyFill="1"/>
    <xf numFmtId="164" fontId="14" fillId="2" borderId="0" xfId="0" applyNumberFormat="1" applyFont="1" applyFill="1"/>
    <xf numFmtId="0" fontId="14" fillId="2" borderId="0" xfId="0" applyFont="1" applyFill="1"/>
    <xf numFmtId="10" fontId="14" fillId="2" borderId="0" xfId="0" applyNumberFormat="1" applyFont="1" applyFill="1"/>
    <xf numFmtId="164" fontId="6" fillId="2" borderId="0" xfId="1" applyFont="1" applyFill="1"/>
    <xf numFmtId="164" fontId="7" fillId="2" borderId="0" xfId="1" applyFont="1" applyFill="1"/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4" fontId="6" fillId="3" borderId="1" xfId="0" applyNumberFormat="1" applyFont="1" applyFill="1" applyBorder="1" applyAlignment="1">
      <alignment wrapText="1"/>
    </xf>
    <xf numFmtId="10" fontId="6" fillId="3" borderId="2" xfId="2" applyNumberFormat="1" applyFont="1" applyFill="1" applyBorder="1"/>
    <xf numFmtId="164" fontId="8" fillId="2" borderId="0" xfId="1" applyFont="1" applyFill="1"/>
    <xf numFmtId="164" fontId="0" fillId="0" borderId="0" xfId="1" applyFont="1" applyAlignment="1"/>
    <xf numFmtId="164" fontId="13" fillId="2" borderId="0" xfId="0" applyNumberFormat="1" applyFont="1" applyFill="1"/>
    <xf numFmtId="0" fontId="15" fillId="2" borderId="0" xfId="0" applyFont="1" applyFill="1"/>
    <xf numFmtId="164" fontId="9" fillId="0" borderId="1" xfId="1" applyFont="1" applyBorder="1" applyAlignment="1"/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center" wrapText="1"/>
    </xf>
    <xf numFmtId="0" fontId="10" fillId="2" borderId="5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10" fillId="0" borderId="2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16" fillId="0" borderId="2" xfId="0" applyFont="1" applyBorder="1" applyAlignment="1">
      <alignment horizontal="center" wrapText="1"/>
    </xf>
    <xf numFmtId="0" fontId="16" fillId="0" borderId="5" xfId="0" applyFont="1" applyBorder="1" applyAlignment="1">
      <alignment horizontal="center" wrapText="1"/>
    </xf>
    <xf numFmtId="0" fontId="16" fillId="0" borderId="3" xfId="0" applyFont="1" applyBorder="1" applyAlignment="1">
      <alignment horizontal="center" wrapText="1"/>
    </xf>
    <xf numFmtId="0" fontId="17" fillId="0" borderId="0" xfId="0" applyFont="1"/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64" fontId="6" fillId="0" borderId="0" xfId="1" applyFont="1" applyAlignment="1"/>
    <xf numFmtId="0" fontId="6" fillId="4" borderId="8" xfId="0" applyFont="1" applyFill="1" applyBorder="1"/>
    <xf numFmtId="164" fontId="6" fillId="4" borderId="8" xfId="0" applyNumberFormat="1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2"/>
  <sheetViews>
    <sheetView view="pageLayout" topLeftCell="A63" zoomScale="96" zoomScaleNormal="100" zoomScalePageLayoutView="96" workbookViewId="0">
      <selection activeCell="A63" sqref="A1:XFD1048576"/>
    </sheetView>
  </sheetViews>
  <sheetFormatPr defaultRowHeight="15" x14ac:dyDescent="0.25"/>
  <cols>
    <col min="1" max="1" width="5" style="162" bestFit="1" customWidth="1"/>
    <col min="2" max="2" width="11.28515625" style="162" bestFit="1" customWidth="1"/>
    <col min="3" max="3" width="33.28515625" style="162" customWidth="1"/>
    <col min="4" max="4" width="16.42578125" style="162" customWidth="1"/>
    <col min="5" max="5" width="17" style="162" customWidth="1"/>
    <col min="6" max="6" width="13.140625" style="162" customWidth="1"/>
    <col min="7" max="7" width="17.85546875" style="165" customWidth="1"/>
    <col min="8" max="16384" width="9.140625" style="162"/>
  </cols>
  <sheetData>
    <row r="1" spans="1:7" s="173" customFormat="1" ht="58.5" customHeight="1" x14ac:dyDescent="0.35">
      <c r="A1" s="178" t="s">
        <v>259</v>
      </c>
      <c r="B1" s="179"/>
      <c r="C1" s="179"/>
      <c r="D1" s="179"/>
      <c r="E1" s="179"/>
      <c r="F1" s="179"/>
      <c r="G1" s="180"/>
    </row>
    <row r="2" spans="1:7" s="159" customFormat="1" ht="63" x14ac:dyDescent="0.25">
      <c r="A2" s="32" t="s">
        <v>116</v>
      </c>
      <c r="B2" s="32" t="s">
        <v>0</v>
      </c>
      <c r="C2" s="146" t="s">
        <v>148</v>
      </c>
      <c r="D2" s="91" t="s">
        <v>255</v>
      </c>
      <c r="E2" s="153" t="s">
        <v>260</v>
      </c>
      <c r="F2" s="154" t="s">
        <v>150</v>
      </c>
      <c r="G2" s="154" t="s">
        <v>243</v>
      </c>
    </row>
    <row r="3" spans="1:7" s="159" customFormat="1" ht="15.75" x14ac:dyDescent="0.25">
      <c r="A3" s="2"/>
      <c r="B3" s="11">
        <v>1410000</v>
      </c>
      <c r="C3" s="5" t="s">
        <v>151</v>
      </c>
      <c r="D3" s="30"/>
      <c r="E3" s="155"/>
      <c r="F3" s="156"/>
      <c r="G3" s="3"/>
    </row>
    <row r="4" spans="1:7" s="159" customFormat="1" ht="15.75" x14ac:dyDescent="0.25">
      <c r="A4" s="8">
        <v>1</v>
      </c>
      <c r="B4" s="11">
        <v>1413002</v>
      </c>
      <c r="C4" s="2" t="s">
        <v>43</v>
      </c>
      <c r="D4" s="9">
        <v>3000</v>
      </c>
      <c r="E4" s="1">
        <v>0</v>
      </c>
      <c r="F4" s="29">
        <f>E4/D4</f>
        <v>0</v>
      </c>
      <c r="G4" s="83">
        <v>1000</v>
      </c>
    </row>
    <row r="5" spans="1:7" s="159" customFormat="1" ht="15.75" x14ac:dyDescent="0.25">
      <c r="A5" s="8">
        <v>2</v>
      </c>
      <c r="B5" s="11">
        <v>1413001</v>
      </c>
      <c r="C5" s="30" t="s">
        <v>44</v>
      </c>
      <c r="D5" s="6">
        <v>121160</v>
      </c>
      <c r="E5" s="1">
        <v>170844.09</v>
      </c>
      <c r="F5" s="29">
        <f>E5/D5</f>
        <v>1.4100700726312314</v>
      </c>
      <c r="G5" s="7">
        <v>130000</v>
      </c>
    </row>
    <row r="6" spans="1:7" s="159" customFormat="1" ht="15.75" x14ac:dyDescent="0.25">
      <c r="A6" s="8">
        <v>3</v>
      </c>
      <c r="B6" s="11">
        <v>1413001</v>
      </c>
      <c r="C6" s="2" t="s">
        <v>45</v>
      </c>
      <c r="D6" s="6">
        <v>171305</v>
      </c>
      <c r="E6" s="1">
        <v>84726.73</v>
      </c>
      <c r="F6" s="29">
        <f>E6/D6</f>
        <v>0.4945957794576924</v>
      </c>
      <c r="G6" s="7">
        <v>171305</v>
      </c>
    </row>
    <row r="7" spans="1:7" s="159" customFormat="1" ht="15.75" x14ac:dyDescent="0.25">
      <c r="A7" s="8"/>
      <c r="B7" s="11"/>
      <c r="C7" s="5" t="s">
        <v>152</v>
      </c>
      <c r="D7" s="7">
        <f>SUM(D4:D6)</f>
        <v>295465</v>
      </c>
      <c r="E7" s="3">
        <f>SUM(E4:E6)</f>
        <v>255570.82</v>
      </c>
      <c r="F7" s="34">
        <f>E7/D7</f>
        <v>0.86497832230551841</v>
      </c>
      <c r="G7" s="7">
        <f>SUM(G4:G6)</f>
        <v>302305</v>
      </c>
    </row>
    <row r="8" spans="1:7" s="159" customFormat="1" ht="15.75" x14ac:dyDescent="0.25">
      <c r="A8" s="8"/>
      <c r="B8" s="11"/>
      <c r="C8" s="5"/>
      <c r="D8" s="7"/>
      <c r="E8" s="1"/>
      <c r="F8" s="29"/>
      <c r="G8" s="7"/>
    </row>
    <row r="9" spans="1:7" s="159" customFormat="1" ht="15.75" x14ac:dyDescent="0.25">
      <c r="A9" s="8"/>
      <c r="B9" s="11">
        <v>1412000</v>
      </c>
      <c r="C9" s="31" t="s">
        <v>153</v>
      </c>
      <c r="D9" s="6"/>
      <c r="E9" s="1"/>
      <c r="F9" s="29"/>
      <c r="G9" s="7"/>
    </row>
    <row r="10" spans="1:7" s="159" customFormat="1" ht="15.75" x14ac:dyDescent="0.25">
      <c r="A10" s="8">
        <v>4</v>
      </c>
      <c r="B10" s="11">
        <v>1412002</v>
      </c>
      <c r="C10" s="2" t="s">
        <v>261</v>
      </c>
      <c r="D10" s="6">
        <v>100000</v>
      </c>
      <c r="E10" s="1">
        <v>65670</v>
      </c>
      <c r="F10" s="29">
        <f t="shared" ref="F10:F15" si="0">E10/D10</f>
        <v>0.65669999999999995</v>
      </c>
      <c r="G10" s="7">
        <v>70000</v>
      </c>
    </row>
    <row r="11" spans="1:7" s="159" customFormat="1" ht="15.75" x14ac:dyDescent="0.25">
      <c r="A11" s="8">
        <v>5</v>
      </c>
      <c r="B11" s="11">
        <v>1412003</v>
      </c>
      <c r="C11" s="2" t="s">
        <v>154</v>
      </c>
      <c r="D11" s="6">
        <v>20000</v>
      </c>
      <c r="E11" s="1">
        <v>100000</v>
      </c>
      <c r="F11" s="29">
        <f t="shared" si="0"/>
        <v>5</v>
      </c>
      <c r="G11" s="7">
        <v>30000</v>
      </c>
    </row>
    <row r="12" spans="1:7" s="159" customFormat="1" ht="15.75" x14ac:dyDescent="0.25">
      <c r="A12" s="8">
        <v>6</v>
      </c>
      <c r="B12" s="11">
        <v>1412007</v>
      </c>
      <c r="C12" s="4" t="s">
        <v>155</v>
      </c>
      <c r="D12" s="6">
        <v>15600</v>
      </c>
      <c r="E12" s="1">
        <v>4130</v>
      </c>
      <c r="F12" s="29">
        <f t="shared" si="0"/>
        <v>0.26474358974358975</v>
      </c>
      <c r="G12" s="7">
        <v>15000</v>
      </c>
    </row>
    <row r="13" spans="1:7" s="159" customFormat="1" ht="15.75" x14ac:dyDescent="0.25">
      <c r="A13" s="8">
        <v>7</v>
      </c>
      <c r="B13" s="11">
        <v>1412004</v>
      </c>
      <c r="C13" s="2" t="s">
        <v>156</v>
      </c>
      <c r="D13" s="6">
        <v>55000</v>
      </c>
      <c r="E13" s="1">
        <v>28160</v>
      </c>
      <c r="F13" s="29">
        <f t="shared" si="0"/>
        <v>0.51200000000000001</v>
      </c>
      <c r="G13" s="7">
        <v>68600</v>
      </c>
    </row>
    <row r="14" spans="1:7" s="159" customFormat="1" ht="15.75" x14ac:dyDescent="0.25">
      <c r="A14" s="8">
        <v>8</v>
      </c>
      <c r="B14" s="11">
        <v>1412002</v>
      </c>
      <c r="C14" s="30" t="s">
        <v>157</v>
      </c>
      <c r="D14" s="6">
        <v>3000</v>
      </c>
      <c r="E14" s="1">
        <v>0</v>
      </c>
      <c r="F14" s="29">
        <f t="shared" si="0"/>
        <v>0</v>
      </c>
      <c r="G14" s="7">
        <v>3000</v>
      </c>
    </row>
    <row r="15" spans="1:7" s="159" customFormat="1" ht="15.75" x14ac:dyDescent="0.25">
      <c r="A15" s="8"/>
      <c r="B15" s="11"/>
      <c r="C15" s="5" t="s">
        <v>158</v>
      </c>
      <c r="D15" s="7">
        <f>SUM(D10:D14)</f>
        <v>193600</v>
      </c>
      <c r="E15" s="3">
        <f>SUM(E10:E14)</f>
        <v>197960</v>
      </c>
      <c r="F15" s="34">
        <f t="shared" si="0"/>
        <v>1.0225206611570248</v>
      </c>
      <c r="G15" s="7">
        <f>SUM(G10:G14)</f>
        <v>186600</v>
      </c>
    </row>
    <row r="16" spans="1:7" s="159" customFormat="1" ht="15.75" x14ac:dyDescent="0.25">
      <c r="A16" s="8"/>
      <c r="B16" s="11"/>
      <c r="C16" s="2"/>
      <c r="D16" s="6"/>
      <c r="E16" s="1"/>
      <c r="F16" s="29"/>
      <c r="G16" s="7"/>
    </row>
    <row r="17" spans="1:7" s="159" customFormat="1" ht="15.75" x14ac:dyDescent="0.25">
      <c r="A17" s="8"/>
      <c r="B17" s="11">
        <v>1423000</v>
      </c>
      <c r="C17" s="5" t="s">
        <v>159</v>
      </c>
      <c r="D17" s="6"/>
      <c r="E17" s="1"/>
      <c r="F17" s="29"/>
      <c r="G17" s="7"/>
    </row>
    <row r="18" spans="1:7" s="159" customFormat="1" ht="15.75" x14ac:dyDescent="0.25">
      <c r="A18" s="8">
        <v>9</v>
      </c>
      <c r="B18" s="11">
        <v>1423001</v>
      </c>
      <c r="C18" s="2" t="s">
        <v>160</v>
      </c>
      <c r="D18" s="6">
        <v>130000</v>
      </c>
      <c r="E18" s="1">
        <v>76697.600000000006</v>
      </c>
      <c r="F18" s="29">
        <f t="shared" ref="F18:F32" si="1">E18/D18</f>
        <v>0.58998153846153856</v>
      </c>
      <c r="G18" s="7">
        <v>130000</v>
      </c>
    </row>
    <row r="19" spans="1:7" s="159" customFormat="1" ht="15.75" x14ac:dyDescent="0.25">
      <c r="A19" s="8">
        <v>10</v>
      </c>
      <c r="B19" s="11">
        <v>1423002</v>
      </c>
      <c r="C19" s="30" t="s">
        <v>161</v>
      </c>
      <c r="D19" s="6">
        <v>5000</v>
      </c>
      <c r="E19" s="1">
        <v>253.87</v>
      </c>
      <c r="F19" s="29">
        <f t="shared" si="1"/>
        <v>5.0774E-2</v>
      </c>
      <c r="G19" s="7">
        <v>5000</v>
      </c>
    </row>
    <row r="20" spans="1:7" s="159" customFormat="1" ht="15.75" x14ac:dyDescent="0.25">
      <c r="A20" s="8">
        <v>11</v>
      </c>
      <c r="B20" s="11">
        <v>1422020</v>
      </c>
      <c r="C20" s="30" t="s">
        <v>162</v>
      </c>
      <c r="D20" s="6">
        <v>166400</v>
      </c>
      <c r="E20" s="1">
        <v>46502</v>
      </c>
      <c r="F20" s="29">
        <f t="shared" si="1"/>
        <v>0.27945913461538463</v>
      </c>
      <c r="G20" s="7">
        <v>166400</v>
      </c>
    </row>
    <row r="21" spans="1:7" s="159" customFormat="1" ht="15.75" x14ac:dyDescent="0.25">
      <c r="A21" s="8">
        <v>12</v>
      </c>
      <c r="B21" s="11">
        <v>1422018</v>
      </c>
      <c r="C21" s="30" t="s">
        <v>163</v>
      </c>
      <c r="D21" s="6">
        <v>7600</v>
      </c>
      <c r="E21" s="1">
        <v>2055</v>
      </c>
      <c r="F21" s="29">
        <f t="shared" si="1"/>
        <v>0.27039473684210524</v>
      </c>
      <c r="G21" s="7">
        <v>7600</v>
      </c>
    </row>
    <row r="22" spans="1:7" s="159" customFormat="1" ht="15.75" x14ac:dyDescent="0.25">
      <c r="A22" s="8">
        <v>13</v>
      </c>
      <c r="B22" s="11">
        <v>1423006</v>
      </c>
      <c r="C22" s="2" t="s">
        <v>164</v>
      </c>
      <c r="D22" s="6">
        <v>160200</v>
      </c>
      <c r="E22" s="1">
        <v>46570</v>
      </c>
      <c r="F22" s="29">
        <f t="shared" si="1"/>
        <v>0.29069912609238452</v>
      </c>
      <c r="G22" s="7">
        <v>100000</v>
      </c>
    </row>
    <row r="23" spans="1:7" s="159" customFormat="1" ht="15.75" x14ac:dyDescent="0.25">
      <c r="A23" s="8">
        <v>14</v>
      </c>
      <c r="B23" s="11">
        <v>1423008</v>
      </c>
      <c r="C23" s="2" t="s">
        <v>165</v>
      </c>
      <c r="D23" s="6">
        <v>14500</v>
      </c>
      <c r="E23" s="1">
        <v>1500</v>
      </c>
      <c r="F23" s="29">
        <f t="shared" si="1"/>
        <v>0.10344827586206896</v>
      </c>
      <c r="G23" s="7">
        <v>5000</v>
      </c>
    </row>
    <row r="24" spans="1:7" s="159" customFormat="1" ht="31.5" x14ac:dyDescent="0.25">
      <c r="A24" s="8">
        <v>15</v>
      </c>
      <c r="B24" s="11">
        <v>1423010</v>
      </c>
      <c r="C24" s="30" t="s">
        <v>166</v>
      </c>
      <c r="D24" s="6">
        <v>12000</v>
      </c>
      <c r="E24" s="1">
        <v>5715</v>
      </c>
      <c r="F24" s="29">
        <f t="shared" si="1"/>
        <v>0.47625000000000001</v>
      </c>
      <c r="G24" s="7">
        <v>12000</v>
      </c>
    </row>
    <row r="25" spans="1:7" s="159" customFormat="1" ht="15.75" x14ac:dyDescent="0.25">
      <c r="A25" s="8">
        <v>16</v>
      </c>
      <c r="B25" s="11">
        <v>1423011</v>
      </c>
      <c r="C25" s="2" t="s">
        <v>262</v>
      </c>
      <c r="D25" s="6">
        <v>5000</v>
      </c>
      <c r="E25" s="1">
        <v>2200</v>
      </c>
      <c r="F25" s="29">
        <f t="shared" si="1"/>
        <v>0.44</v>
      </c>
      <c r="G25" s="7">
        <v>5000</v>
      </c>
    </row>
    <row r="26" spans="1:7" s="159" customFormat="1" ht="31.5" x14ac:dyDescent="0.25">
      <c r="A26" s="8">
        <v>17</v>
      </c>
      <c r="B26" s="11">
        <v>1423014</v>
      </c>
      <c r="C26" s="30" t="s">
        <v>167</v>
      </c>
      <c r="D26" s="1">
        <v>10080</v>
      </c>
      <c r="E26" s="1">
        <v>2110</v>
      </c>
      <c r="F26" s="29">
        <f t="shared" si="1"/>
        <v>0.20932539682539683</v>
      </c>
      <c r="G26" s="3">
        <v>10080</v>
      </c>
    </row>
    <row r="27" spans="1:7" s="159" customFormat="1" ht="15.75" x14ac:dyDescent="0.25">
      <c r="A27" s="8">
        <v>18</v>
      </c>
      <c r="B27" s="11">
        <v>1423018</v>
      </c>
      <c r="C27" s="30" t="s">
        <v>168</v>
      </c>
      <c r="D27" s="6">
        <v>4520</v>
      </c>
      <c r="E27" s="1">
        <v>8300</v>
      </c>
      <c r="F27" s="29">
        <f t="shared" si="1"/>
        <v>1.836283185840708</v>
      </c>
      <c r="G27" s="7">
        <v>10000</v>
      </c>
    </row>
    <row r="28" spans="1:7" s="159" customFormat="1" ht="15.75" x14ac:dyDescent="0.25">
      <c r="A28" s="8">
        <v>19</v>
      </c>
      <c r="B28" s="11">
        <v>1422012</v>
      </c>
      <c r="C28" s="30" t="s">
        <v>169</v>
      </c>
      <c r="D28" s="6">
        <v>50000</v>
      </c>
      <c r="E28" s="1">
        <v>52941</v>
      </c>
      <c r="F28" s="29">
        <f t="shared" si="1"/>
        <v>1.0588200000000001</v>
      </c>
      <c r="G28" s="7">
        <v>200000</v>
      </c>
    </row>
    <row r="29" spans="1:7" s="159" customFormat="1" ht="15.75" x14ac:dyDescent="0.25">
      <c r="A29" s="8">
        <v>20</v>
      </c>
      <c r="B29" s="11">
        <v>1423005</v>
      </c>
      <c r="C29" s="4" t="s">
        <v>170</v>
      </c>
      <c r="D29" s="6">
        <v>5600</v>
      </c>
      <c r="E29" s="1">
        <v>0</v>
      </c>
      <c r="F29" s="29">
        <f t="shared" si="1"/>
        <v>0</v>
      </c>
      <c r="G29" s="7">
        <v>5600</v>
      </c>
    </row>
    <row r="30" spans="1:7" s="159" customFormat="1" ht="15.75" x14ac:dyDescent="0.25">
      <c r="A30" s="8">
        <v>21</v>
      </c>
      <c r="B30" s="11">
        <v>1423527</v>
      </c>
      <c r="C30" s="30" t="s">
        <v>171</v>
      </c>
      <c r="D30" s="6">
        <v>7500</v>
      </c>
      <c r="E30" s="1">
        <v>0</v>
      </c>
      <c r="F30" s="29">
        <f t="shared" si="1"/>
        <v>0</v>
      </c>
      <c r="G30" s="7">
        <v>7500</v>
      </c>
    </row>
    <row r="31" spans="1:7" s="159" customFormat="1" ht="31.5" x14ac:dyDescent="0.25">
      <c r="A31" s="8">
        <v>22</v>
      </c>
      <c r="B31" s="11">
        <v>1422026</v>
      </c>
      <c r="C31" s="30" t="s">
        <v>172</v>
      </c>
      <c r="D31" s="6">
        <v>6100</v>
      </c>
      <c r="E31" s="1">
        <v>0</v>
      </c>
      <c r="F31" s="29">
        <f t="shared" si="1"/>
        <v>0</v>
      </c>
      <c r="G31" s="7">
        <v>6100</v>
      </c>
    </row>
    <row r="32" spans="1:7" s="159" customFormat="1" ht="15.75" x14ac:dyDescent="0.25">
      <c r="A32" s="8"/>
      <c r="B32" s="176"/>
      <c r="C32" s="32" t="s">
        <v>152</v>
      </c>
      <c r="D32" s="157">
        <f>SUM(D18:D31)</f>
        <v>584500</v>
      </c>
      <c r="E32" s="3">
        <f>SUM(E18:E31)</f>
        <v>244844.47</v>
      </c>
      <c r="F32" s="34">
        <f t="shared" si="1"/>
        <v>0.41889558597091531</v>
      </c>
      <c r="G32" s="157">
        <f>SUM(G18:G31)</f>
        <v>670280</v>
      </c>
    </row>
    <row r="33" spans="1:7" s="159" customFormat="1" ht="15.75" x14ac:dyDescent="0.25">
      <c r="A33" s="8"/>
      <c r="B33" s="176"/>
      <c r="C33" s="32"/>
      <c r="D33" s="33"/>
      <c r="E33" s="1"/>
      <c r="F33" s="29"/>
      <c r="G33" s="33"/>
    </row>
    <row r="34" spans="1:7" s="159" customFormat="1" ht="15.75" x14ac:dyDescent="0.25">
      <c r="A34" s="8"/>
      <c r="B34" s="11">
        <v>1430000</v>
      </c>
      <c r="C34" s="31" t="s">
        <v>173</v>
      </c>
      <c r="D34" s="6"/>
      <c r="E34" s="1"/>
      <c r="F34" s="29"/>
      <c r="G34" s="7"/>
    </row>
    <row r="35" spans="1:7" s="159" customFormat="1" ht="15.75" x14ac:dyDescent="0.25">
      <c r="A35" s="8">
        <v>23</v>
      </c>
      <c r="B35" s="11">
        <v>1430001</v>
      </c>
      <c r="C35" s="2" t="s">
        <v>263</v>
      </c>
      <c r="D35" s="1">
        <v>5000</v>
      </c>
      <c r="E35" s="1">
        <v>0</v>
      </c>
      <c r="F35" s="29">
        <f>E35/D35</f>
        <v>0</v>
      </c>
      <c r="G35" s="3">
        <v>2000</v>
      </c>
    </row>
    <row r="36" spans="1:7" s="159" customFormat="1" ht="15.75" x14ac:dyDescent="0.25">
      <c r="A36" s="8">
        <v>24</v>
      </c>
      <c r="B36" s="11">
        <v>1430006</v>
      </c>
      <c r="C36" s="2" t="s">
        <v>174</v>
      </c>
      <c r="D36" s="6">
        <v>24440</v>
      </c>
      <c r="E36" s="1">
        <v>3590</v>
      </c>
      <c r="F36" s="29">
        <f>E36/D36</f>
        <v>0.14689034369885434</v>
      </c>
      <c r="G36" s="7">
        <v>24440</v>
      </c>
    </row>
    <row r="37" spans="1:7" s="159" customFormat="1" ht="15.75" x14ac:dyDescent="0.25">
      <c r="A37" s="8"/>
      <c r="B37" s="11"/>
      <c r="C37" s="5" t="s">
        <v>152</v>
      </c>
      <c r="D37" s="7">
        <f>SUM(D35:D36)</f>
        <v>29440</v>
      </c>
      <c r="E37" s="3">
        <f>SUM(E35:E36)</f>
        <v>3590</v>
      </c>
      <c r="F37" s="34">
        <f>E37/D37</f>
        <v>0.12194293478260869</v>
      </c>
      <c r="G37" s="7">
        <f>SUM(G35:G36)</f>
        <v>26440</v>
      </c>
    </row>
    <row r="38" spans="1:7" s="159" customFormat="1" ht="15.75" x14ac:dyDescent="0.25">
      <c r="A38" s="8"/>
      <c r="B38" s="11"/>
      <c r="C38" s="5"/>
      <c r="D38" s="7"/>
      <c r="E38" s="1"/>
      <c r="F38" s="29"/>
      <c r="G38" s="7"/>
    </row>
    <row r="39" spans="1:7" s="159" customFormat="1" ht="15.75" x14ac:dyDescent="0.25">
      <c r="A39" s="8"/>
      <c r="B39" s="11">
        <v>1422000</v>
      </c>
      <c r="C39" s="5" t="s">
        <v>175</v>
      </c>
      <c r="D39" s="6"/>
      <c r="E39" s="1"/>
      <c r="F39" s="29"/>
      <c r="G39" s="7"/>
    </row>
    <row r="40" spans="1:7" s="159" customFormat="1" ht="15.75" x14ac:dyDescent="0.25">
      <c r="A40" s="8">
        <v>25</v>
      </c>
      <c r="B40" s="11">
        <v>1422001</v>
      </c>
      <c r="C40" s="30" t="s">
        <v>176</v>
      </c>
      <c r="D40" s="6">
        <v>1200</v>
      </c>
      <c r="E40" s="1">
        <v>100</v>
      </c>
      <c r="F40" s="29">
        <f t="shared" ref="F40:F65" si="2">E40/D40</f>
        <v>8.3333333333333329E-2</v>
      </c>
      <c r="G40" s="7">
        <v>1200</v>
      </c>
    </row>
    <row r="41" spans="1:7" s="159" customFormat="1" ht="15.75" x14ac:dyDescent="0.25">
      <c r="A41" s="8">
        <v>26</v>
      </c>
      <c r="B41" s="11">
        <v>1422036</v>
      </c>
      <c r="C41" s="30" t="s">
        <v>177</v>
      </c>
      <c r="D41" s="6">
        <v>32100</v>
      </c>
      <c r="E41" s="1">
        <v>8629</v>
      </c>
      <c r="F41" s="29">
        <f t="shared" si="2"/>
        <v>0.26881619937694706</v>
      </c>
      <c r="G41" s="7">
        <v>21000</v>
      </c>
    </row>
    <row r="42" spans="1:7" s="159" customFormat="1" ht="15.75" x14ac:dyDescent="0.25">
      <c r="A42" s="8">
        <v>27</v>
      </c>
      <c r="B42" s="11">
        <v>1422005</v>
      </c>
      <c r="C42" s="2" t="s">
        <v>178</v>
      </c>
      <c r="D42" s="1">
        <v>12148</v>
      </c>
      <c r="E42" s="1">
        <v>3170</v>
      </c>
      <c r="F42" s="29">
        <f t="shared" si="2"/>
        <v>0.26094830424761278</v>
      </c>
      <c r="G42" s="3">
        <v>12148</v>
      </c>
    </row>
    <row r="43" spans="1:7" s="159" customFormat="1" ht="15.75" x14ac:dyDescent="0.25">
      <c r="A43" s="8">
        <v>28</v>
      </c>
      <c r="B43" s="11">
        <v>1422017</v>
      </c>
      <c r="C43" s="2" t="s">
        <v>179</v>
      </c>
      <c r="D43" s="6">
        <v>5750</v>
      </c>
      <c r="E43" s="1">
        <v>4077</v>
      </c>
      <c r="F43" s="29">
        <f t="shared" si="2"/>
        <v>0.70904347826086955</v>
      </c>
      <c r="G43" s="7">
        <v>5750</v>
      </c>
    </row>
    <row r="44" spans="1:7" s="159" customFormat="1" ht="15.75" x14ac:dyDescent="0.25">
      <c r="A44" s="8">
        <v>29</v>
      </c>
      <c r="B44" s="11">
        <v>1422002</v>
      </c>
      <c r="C44" s="2" t="s">
        <v>180</v>
      </c>
      <c r="D44" s="6">
        <v>4800</v>
      </c>
      <c r="E44" s="1">
        <v>500</v>
      </c>
      <c r="F44" s="29">
        <f t="shared" si="2"/>
        <v>0.10416666666666667</v>
      </c>
      <c r="G44" s="7">
        <v>4800</v>
      </c>
    </row>
    <row r="45" spans="1:7" s="159" customFormat="1" ht="15.75" x14ac:dyDescent="0.25">
      <c r="A45" s="8">
        <v>30</v>
      </c>
      <c r="B45" s="11">
        <v>1422071</v>
      </c>
      <c r="C45" s="30" t="s">
        <v>181</v>
      </c>
      <c r="D45" s="1">
        <v>51020</v>
      </c>
      <c r="E45" s="1">
        <v>15097</v>
      </c>
      <c r="F45" s="29">
        <f t="shared" si="2"/>
        <v>0.29590356722853783</v>
      </c>
      <c r="G45" s="3">
        <v>51020</v>
      </c>
    </row>
    <row r="46" spans="1:7" s="159" customFormat="1" ht="15.75" x14ac:dyDescent="0.25">
      <c r="A46" s="8">
        <v>31</v>
      </c>
      <c r="B46" s="11">
        <v>1422075</v>
      </c>
      <c r="C46" s="2" t="s">
        <v>182</v>
      </c>
      <c r="D46" s="6">
        <v>1500</v>
      </c>
      <c r="E46" s="1">
        <v>470</v>
      </c>
      <c r="F46" s="29">
        <f t="shared" si="2"/>
        <v>0.31333333333333335</v>
      </c>
      <c r="G46" s="7">
        <v>1000</v>
      </c>
    </row>
    <row r="47" spans="1:7" s="159" customFormat="1" ht="15.75" x14ac:dyDescent="0.25">
      <c r="A47" s="8">
        <v>32</v>
      </c>
      <c r="B47" s="11">
        <v>1422019</v>
      </c>
      <c r="C47" s="2" t="s">
        <v>183</v>
      </c>
      <c r="D47" s="6">
        <v>5500</v>
      </c>
      <c r="E47" s="1">
        <v>800</v>
      </c>
      <c r="F47" s="29">
        <f t="shared" si="2"/>
        <v>0.14545454545454545</v>
      </c>
      <c r="G47" s="7">
        <v>3750</v>
      </c>
    </row>
    <row r="48" spans="1:7" s="159" customFormat="1" ht="15.75" x14ac:dyDescent="0.25">
      <c r="A48" s="8">
        <v>33</v>
      </c>
      <c r="B48" s="11">
        <v>1422051</v>
      </c>
      <c r="C48" s="2" t="s">
        <v>281</v>
      </c>
      <c r="D48" s="6">
        <v>3300</v>
      </c>
      <c r="E48" s="1">
        <v>3539</v>
      </c>
      <c r="F48" s="29">
        <f t="shared" si="2"/>
        <v>1.0724242424242425</v>
      </c>
      <c r="G48" s="7">
        <v>3300</v>
      </c>
    </row>
    <row r="49" spans="1:7" s="159" customFormat="1" ht="15.75" x14ac:dyDescent="0.25">
      <c r="A49" s="8">
        <v>34</v>
      </c>
      <c r="B49" s="11">
        <v>1422052</v>
      </c>
      <c r="C49" s="2" t="s">
        <v>264</v>
      </c>
      <c r="D49" s="6"/>
      <c r="E49" s="1"/>
      <c r="F49" s="29"/>
      <c r="G49" s="7">
        <v>25000</v>
      </c>
    </row>
    <row r="50" spans="1:7" s="159" customFormat="1" ht="15.75" x14ac:dyDescent="0.25">
      <c r="A50" s="8">
        <v>35</v>
      </c>
      <c r="B50" s="11">
        <v>1422015</v>
      </c>
      <c r="C50" s="2" t="s">
        <v>184</v>
      </c>
      <c r="D50" s="6">
        <v>14250</v>
      </c>
      <c r="E50" s="1">
        <v>3200</v>
      </c>
      <c r="F50" s="29">
        <f t="shared" si="2"/>
        <v>0.22456140350877193</v>
      </c>
      <c r="G50" s="7">
        <v>14250</v>
      </c>
    </row>
    <row r="51" spans="1:7" s="159" customFormat="1" ht="15.75" x14ac:dyDescent="0.25">
      <c r="A51" s="8">
        <v>36</v>
      </c>
      <c r="B51" s="11">
        <v>1422013</v>
      </c>
      <c r="C51" s="2" t="s">
        <v>185</v>
      </c>
      <c r="D51" s="6">
        <v>10000</v>
      </c>
      <c r="E51" s="1">
        <v>9183</v>
      </c>
      <c r="F51" s="29">
        <f t="shared" si="2"/>
        <v>0.91830000000000001</v>
      </c>
      <c r="G51" s="7">
        <v>10000</v>
      </c>
    </row>
    <row r="52" spans="1:7" s="159" customFormat="1" ht="15.75" x14ac:dyDescent="0.25">
      <c r="A52" s="8">
        <v>37</v>
      </c>
      <c r="B52" s="11">
        <v>1422009</v>
      </c>
      <c r="C52" s="2" t="s">
        <v>186</v>
      </c>
      <c r="D52" s="6">
        <v>2000</v>
      </c>
      <c r="E52" s="1">
        <v>600</v>
      </c>
      <c r="F52" s="29">
        <f t="shared" si="2"/>
        <v>0.3</v>
      </c>
      <c r="G52" s="7">
        <v>2000</v>
      </c>
    </row>
    <row r="53" spans="1:7" s="159" customFormat="1" ht="15.75" x14ac:dyDescent="0.25">
      <c r="A53" s="8">
        <v>38</v>
      </c>
      <c r="B53" s="11">
        <v>1422022</v>
      </c>
      <c r="C53" s="2" t="s">
        <v>187</v>
      </c>
      <c r="D53" s="6">
        <v>4000</v>
      </c>
      <c r="E53" s="1">
        <v>97</v>
      </c>
      <c r="F53" s="29">
        <f t="shared" si="2"/>
        <v>2.4250000000000001E-2</v>
      </c>
      <c r="G53" s="7">
        <v>4000</v>
      </c>
    </row>
    <row r="54" spans="1:7" s="159" customFormat="1" ht="15.75" x14ac:dyDescent="0.25">
      <c r="A54" s="8">
        <v>39</v>
      </c>
      <c r="B54" s="11">
        <v>1423009</v>
      </c>
      <c r="C54" s="2" t="s">
        <v>188</v>
      </c>
      <c r="D54" s="1">
        <v>18400</v>
      </c>
      <c r="E54" s="1">
        <v>4940</v>
      </c>
      <c r="F54" s="29">
        <f t="shared" si="2"/>
        <v>0.26847826086956522</v>
      </c>
      <c r="G54" s="3">
        <v>18400</v>
      </c>
    </row>
    <row r="55" spans="1:7" s="159" customFormat="1" ht="15.75" x14ac:dyDescent="0.25">
      <c r="A55" s="8">
        <v>40</v>
      </c>
      <c r="B55" s="11">
        <v>1422008</v>
      </c>
      <c r="C55" s="30" t="s">
        <v>189</v>
      </c>
      <c r="D55" s="1">
        <v>200</v>
      </c>
      <c r="E55" s="1">
        <v>990</v>
      </c>
      <c r="F55" s="29">
        <f t="shared" si="2"/>
        <v>4.95</v>
      </c>
      <c r="G55" s="3">
        <v>1200</v>
      </c>
    </row>
    <row r="56" spans="1:7" s="159" customFormat="1" ht="15.75" x14ac:dyDescent="0.25">
      <c r="A56" s="8">
        <v>40</v>
      </c>
      <c r="B56" s="11">
        <v>1422025</v>
      </c>
      <c r="C56" s="2" t="s">
        <v>46</v>
      </c>
      <c r="D56" s="1">
        <v>500</v>
      </c>
      <c r="E56" s="1">
        <v>0</v>
      </c>
      <c r="F56" s="29">
        <f t="shared" si="2"/>
        <v>0</v>
      </c>
      <c r="G56" s="3">
        <v>500</v>
      </c>
    </row>
    <row r="57" spans="1:7" s="159" customFormat="1" ht="15.75" customHeight="1" x14ac:dyDescent="0.25">
      <c r="A57" s="8">
        <v>41</v>
      </c>
      <c r="B57" s="11">
        <v>1422061</v>
      </c>
      <c r="C57" s="4" t="s">
        <v>190</v>
      </c>
      <c r="D57" s="1">
        <v>10000</v>
      </c>
      <c r="E57" s="1">
        <v>5172</v>
      </c>
      <c r="F57" s="29">
        <f t="shared" si="2"/>
        <v>0.51719999999999999</v>
      </c>
      <c r="G57" s="3">
        <v>10000</v>
      </c>
    </row>
    <row r="58" spans="1:7" s="159" customFormat="1" ht="15.75" x14ac:dyDescent="0.25">
      <c r="A58" s="8">
        <v>42</v>
      </c>
      <c r="B58" s="11">
        <v>1422011</v>
      </c>
      <c r="C58" s="2" t="s">
        <v>47</v>
      </c>
      <c r="D58" s="6">
        <v>77520</v>
      </c>
      <c r="E58" s="1">
        <v>31510</v>
      </c>
      <c r="F58" s="29">
        <f t="shared" si="2"/>
        <v>0.40647574819401444</v>
      </c>
      <c r="G58" s="7">
        <v>50000</v>
      </c>
    </row>
    <row r="59" spans="1:7" s="159" customFormat="1" ht="15.75" x14ac:dyDescent="0.25">
      <c r="A59" s="8">
        <v>43</v>
      </c>
      <c r="B59" s="11">
        <v>1422025</v>
      </c>
      <c r="C59" s="2" t="s">
        <v>48</v>
      </c>
      <c r="D59" s="6">
        <v>12850</v>
      </c>
      <c r="E59" s="1">
        <v>700</v>
      </c>
      <c r="F59" s="29">
        <f t="shared" si="2"/>
        <v>5.4474708171206226E-2</v>
      </c>
      <c r="G59" s="7">
        <v>2000</v>
      </c>
    </row>
    <row r="60" spans="1:7" s="159" customFormat="1" ht="15.75" x14ac:dyDescent="0.25">
      <c r="A60" s="8">
        <v>44</v>
      </c>
      <c r="B60" s="11">
        <v>1422044</v>
      </c>
      <c r="C60" s="2" t="s">
        <v>265</v>
      </c>
      <c r="D60" s="6">
        <v>27500</v>
      </c>
      <c r="E60" s="1">
        <v>20191.7</v>
      </c>
      <c r="F60" s="29">
        <f t="shared" si="2"/>
        <v>0.73424363636363643</v>
      </c>
      <c r="G60" s="7">
        <v>27500</v>
      </c>
    </row>
    <row r="61" spans="1:7" s="159" customFormat="1" ht="15.75" x14ac:dyDescent="0.25">
      <c r="A61" s="8">
        <v>45</v>
      </c>
      <c r="B61" s="11">
        <v>1422059</v>
      </c>
      <c r="C61" s="30" t="s">
        <v>49</v>
      </c>
      <c r="D61" s="6">
        <v>7500</v>
      </c>
      <c r="E61" s="1">
        <v>4400</v>
      </c>
      <c r="F61" s="29">
        <f t="shared" si="2"/>
        <v>0.58666666666666667</v>
      </c>
      <c r="G61" s="7">
        <v>7500</v>
      </c>
    </row>
    <row r="62" spans="1:7" s="159" customFormat="1" ht="15.75" x14ac:dyDescent="0.25">
      <c r="A62" s="8">
        <v>46</v>
      </c>
      <c r="B62" s="11">
        <v>1422021</v>
      </c>
      <c r="C62" s="30" t="s">
        <v>50</v>
      </c>
      <c r="D62" s="6">
        <v>6000</v>
      </c>
      <c r="E62" s="1">
        <v>1300</v>
      </c>
      <c r="F62" s="29">
        <f t="shared" si="2"/>
        <v>0.21666666666666667</v>
      </c>
      <c r="G62" s="7">
        <v>6000</v>
      </c>
    </row>
    <row r="63" spans="1:7" s="159" customFormat="1" ht="15.75" x14ac:dyDescent="0.25">
      <c r="A63" s="8">
        <v>47</v>
      </c>
      <c r="B63" s="11">
        <v>1423086</v>
      </c>
      <c r="C63" s="2" t="s">
        <v>51</v>
      </c>
      <c r="D63" s="6">
        <v>5005</v>
      </c>
      <c r="E63" s="1">
        <v>1930</v>
      </c>
      <c r="F63" s="29">
        <f t="shared" si="2"/>
        <v>0.3856143856143856</v>
      </c>
      <c r="G63" s="7">
        <v>5005</v>
      </c>
    </row>
    <row r="64" spans="1:7" s="159" customFormat="1" ht="15.75" x14ac:dyDescent="0.25">
      <c r="A64" s="8">
        <v>48</v>
      </c>
      <c r="B64" s="11">
        <v>1423087</v>
      </c>
      <c r="C64" s="2" t="s">
        <v>266</v>
      </c>
      <c r="D64" s="6"/>
      <c r="E64" s="1"/>
      <c r="F64" s="29"/>
      <c r="G64" s="7">
        <v>1000</v>
      </c>
    </row>
    <row r="65" spans="1:7" s="159" customFormat="1" ht="15.75" x14ac:dyDescent="0.25">
      <c r="A65" s="8"/>
      <c r="B65" s="11"/>
      <c r="C65" s="5" t="s">
        <v>152</v>
      </c>
      <c r="D65" s="10">
        <f>SUM(D40:D63)</f>
        <v>313043</v>
      </c>
      <c r="E65" s="3">
        <f>SUM(E40:E63)</f>
        <v>120595.7</v>
      </c>
      <c r="F65" s="34">
        <f t="shared" si="2"/>
        <v>0.38523685244519124</v>
      </c>
      <c r="G65" s="10">
        <f>SUM(G40:G64)</f>
        <v>288323</v>
      </c>
    </row>
    <row r="66" spans="1:7" s="159" customFormat="1" ht="15.75" x14ac:dyDescent="0.25">
      <c r="A66" s="8"/>
      <c r="B66" s="11"/>
      <c r="C66" s="2"/>
      <c r="D66" s="2"/>
      <c r="E66" s="1"/>
      <c r="F66" s="29"/>
      <c r="G66" s="164"/>
    </row>
    <row r="67" spans="1:7" s="159" customFormat="1" ht="15.75" x14ac:dyDescent="0.25">
      <c r="A67" s="8"/>
      <c r="B67" s="11">
        <v>1415000</v>
      </c>
      <c r="C67" s="177" t="s">
        <v>237</v>
      </c>
      <c r="D67" s="177"/>
      <c r="E67" s="1"/>
      <c r="F67" s="29"/>
      <c r="G67" s="164"/>
    </row>
    <row r="68" spans="1:7" s="159" customFormat="1" ht="15.75" x14ac:dyDescent="0.25">
      <c r="A68" s="8">
        <v>49</v>
      </c>
      <c r="B68" s="11">
        <v>1415017</v>
      </c>
      <c r="C68" s="35" t="s">
        <v>191</v>
      </c>
      <c r="D68" s="6">
        <v>2900</v>
      </c>
      <c r="E68" s="1">
        <v>400</v>
      </c>
      <c r="F68" s="29">
        <f>E68/D68</f>
        <v>0.13793103448275862</v>
      </c>
      <c r="G68" s="7">
        <v>10000</v>
      </c>
    </row>
    <row r="69" spans="1:7" s="159" customFormat="1" ht="31.5" x14ac:dyDescent="0.25">
      <c r="A69" s="8"/>
      <c r="B69" s="11">
        <v>1415011</v>
      </c>
      <c r="C69" s="4" t="s">
        <v>285</v>
      </c>
      <c r="D69" s="6">
        <v>2250</v>
      </c>
      <c r="E69" s="1">
        <v>0</v>
      </c>
      <c r="F69" s="29"/>
      <c r="G69" s="7"/>
    </row>
    <row r="70" spans="1:7" s="159" customFormat="1" ht="31.5" x14ac:dyDescent="0.25">
      <c r="A70" s="8">
        <v>50</v>
      </c>
      <c r="B70" s="11">
        <v>1415015</v>
      </c>
      <c r="C70" s="4" t="s">
        <v>192</v>
      </c>
      <c r="D70" s="6">
        <v>11160</v>
      </c>
      <c r="E70" s="1">
        <v>3885</v>
      </c>
      <c r="F70" s="29">
        <f>E70/D70</f>
        <v>0.3481182795698925</v>
      </c>
      <c r="G70" s="7">
        <v>11160</v>
      </c>
    </row>
    <row r="71" spans="1:7" s="159" customFormat="1" ht="17.25" customHeight="1" x14ac:dyDescent="0.25">
      <c r="A71" s="8">
        <v>51</v>
      </c>
      <c r="B71" s="11">
        <v>1415008</v>
      </c>
      <c r="C71" s="4" t="s">
        <v>193</v>
      </c>
      <c r="D71" s="6">
        <v>69642</v>
      </c>
      <c r="E71" s="1">
        <v>265111</v>
      </c>
      <c r="F71" s="29">
        <f>E71/D71</f>
        <v>3.8067689038224062</v>
      </c>
      <c r="G71" s="7">
        <v>70000</v>
      </c>
    </row>
    <row r="72" spans="1:7" s="159" customFormat="1" ht="15.75" x14ac:dyDescent="0.25">
      <c r="A72" s="8"/>
      <c r="B72" s="11"/>
      <c r="C72" s="5" t="s">
        <v>152</v>
      </c>
      <c r="D72" s="7">
        <f>SUM(D68:D71)</f>
        <v>85952</v>
      </c>
      <c r="E72" s="3">
        <f>SUM(E68:E71)</f>
        <v>269396</v>
      </c>
      <c r="F72" s="34">
        <f>E72/D72</f>
        <v>3.1342609828741623</v>
      </c>
      <c r="G72" s="7">
        <f>SUM(G68:G71)</f>
        <v>91160</v>
      </c>
    </row>
    <row r="73" spans="1:7" s="159" customFormat="1" ht="15.75" x14ac:dyDescent="0.25">
      <c r="A73" s="8"/>
      <c r="B73" s="11"/>
      <c r="C73" s="2"/>
      <c r="D73" s="6"/>
      <c r="E73" s="1"/>
      <c r="F73" s="29"/>
      <c r="G73" s="7"/>
    </row>
    <row r="74" spans="1:7" s="159" customFormat="1" ht="15.75" x14ac:dyDescent="0.25">
      <c r="A74" s="8"/>
      <c r="B74" s="11"/>
      <c r="C74" s="158" t="s">
        <v>194</v>
      </c>
      <c r="D74" s="7">
        <v>1502000</v>
      </c>
      <c r="E74" s="3">
        <f>SUM(E72+E65+E37+E32+E15+E7)</f>
        <v>1091956.99</v>
      </c>
      <c r="F74" s="34">
        <f>E74/D74</f>
        <v>0.72700199067909455</v>
      </c>
      <c r="G74" s="7">
        <f>G72+G65+G37+G32+G15+G7</f>
        <v>1565108</v>
      </c>
    </row>
    <row r="75" spans="1:7" s="159" customFormat="1" ht="15.75" x14ac:dyDescent="0.25">
      <c r="A75" s="8"/>
      <c r="B75" s="11"/>
      <c r="C75" s="158"/>
      <c r="D75" s="7"/>
      <c r="E75" s="3"/>
      <c r="F75" s="34"/>
      <c r="G75" s="7"/>
    </row>
    <row r="76" spans="1:7" s="159" customFormat="1" ht="15.75" x14ac:dyDescent="0.25">
      <c r="A76" s="8"/>
      <c r="B76" s="11">
        <v>1331000</v>
      </c>
      <c r="C76" s="11" t="s">
        <v>37</v>
      </c>
      <c r="D76" s="6"/>
      <c r="E76" s="1"/>
      <c r="F76" s="29"/>
      <c r="G76" s="7"/>
    </row>
    <row r="77" spans="1:7" s="159" customFormat="1" ht="15.75" x14ac:dyDescent="0.25">
      <c r="A77" s="8">
        <v>52</v>
      </c>
      <c r="B77" s="11">
        <v>1331002</v>
      </c>
      <c r="C77" s="30" t="s">
        <v>228</v>
      </c>
      <c r="D77" s="6">
        <v>3375743</v>
      </c>
      <c r="E77" s="1">
        <v>1646200.24</v>
      </c>
      <c r="F77" s="29">
        <f t="shared" ref="F77:F87" si="3">E77/D77</f>
        <v>0.48765567757972095</v>
      </c>
      <c r="G77" s="171">
        <v>3749424.54</v>
      </c>
    </row>
    <row r="78" spans="1:7" s="159" customFormat="1" ht="15.75" x14ac:dyDescent="0.25">
      <c r="A78" s="8">
        <v>53</v>
      </c>
      <c r="B78" s="11">
        <v>1331002</v>
      </c>
      <c r="C78" s="2" t="s">
        <v>229</v>
      </c>
      <c r="D78" s="1">
        <v>5217360.62</v>
      </c>
      <c r="E78" s="1">
        <v>671397.37</v>
      </c>
      <c r="F78" s="29">
        <f t="shared" si="3"/>
        <v>0.12868525273608555</v>
      </c>
      <c r="G78" s="3">
        <v>4217360.62</v>
      </c>
    </row>
    <row r="79" spans="1:7" s="159" customFormat="1" ht="15.75" x14ac:dyDescent="0.25">
      <c r="A79" s="8">
        <v>54</v>
      </c>
      <c r="B79" s="11">
        <v>1331002</v>
      </c>
      <c r="C79" s="2" t="s">
        <v>230</v>
      </c>
      <c r="D79" s="1">
        <v>70000</v>
      </c>
      <c r="E79" s="1">
        <v>0</v>
      </c>
      <c r="F79" s="29">
        <f t="shared" si="3"/>
        <v>0</v>
      </c>
      <c r="G79" s="3">
        <v>20000</v>
      </c>
    </row>
    <row r="80" spans="1:7" s="159" customFormat="1" ht="15.75" x14ac:dyDescent="0.25">
      <c r="A80" s="8">
        <v>55</v>
      </c>
      <c r="B80" s="11">
        <v>1331003</v>
      </c>
      <c r="C80" s="2" t="s">
        <v>231</v>
      </c>
      <c r="D80" s="6">
        <v>200000</v>
      </c>
      <c r="E80" s="1">
        <v>75200.2</v>
      </c>
      <c r="F80" s="29">
        <f t="shared" si="3"/>
        <v>0.37600099999999997</v>
      </c>
      <c r="G80" s="7">
        <v>100000</v>
      </c>
    </row>
    <row r="81" spans="1:7" s="159" customFormat="1" ht="15.75" x14ac:dyDescent="0.25">
      <c r="A81" s="8">
        <v>56</v>
      </c>
      <c r="B81" s="11">
        <v>1331008</v>
      </c>
      <c r="C81" s="2" t="s">
        <v>232</v>
      </c>
      <c r="D81" s="6">
        <v>700000</v>
      </c>
      <c r="E81" s="1">
        <v>278761.93</v>
      </c>
      <c r="F81" s="29">
        <f t="shared" si="3"/>
        <v>0.39823132857142857</v>
      </c>
      <c r="G81" s="7">
        <v>500000</v>
      </c>
    </row>
    <row r="82" spans="1:7" s="159" customFormat="1" ht="15.75" x14ac:dyDescent="0.25">
      <c r="A82" s="8">
        <v>57</v>
      </c>
      <c r="B82" s="11">
        <v>1331002</v>
      </c>
      <c r="C82" s="30" t="s">
        <v>241</v>
      </c>
      <c r="D82" s="6">
        <v>52700.61</v>
      </c>
      <c r="E82" s="1">
        <v>8024.48</v>
      </c>
      <c r="F82" s="29">
        <f t="shared" si="3"/>
        <v>0.15226541021062184</v>
      </c>
      <c r="G82" s="7">
        <v>26086.799999999999</v>
      </c>
    </row>
    <row r="83" spans="1:7" s="159" customFormat="1" ht="15.75" x14ac:dyDescent="0.25">
      <c r="A83" s="8">
        <v>58</v>
      </c>
      <c r="B83" s="11">
        <v>1331002</v>
      </c>
      <c r="C83" s="30" t="s">
        <v>233</v>
      </c>
      <c r="D83" s="6">
        <v>74786.009999999995</v>
      </c>
      <c r="E83" s="1">
        <v>37986.54</v>
      </c>
      <c r="F83" s="29">
        <f t="shared" si="3"/>
        <v>0.50793644426277063</v>
      </c>
      <c r="G83" s="7">
        <v>59098.63</v>
      </c>
    </row>
    <row r="84" spans="1:7" s="159" customFormat="1" ht="31.5" x14ac:dyDescent="0.25">
      <c r="A84" s="8">
        <v>59</v>
      </c>
      <c r="B84" s="11">
        <v>1331009</v>
      </c>
      <c r="C84" s="30" t="s">
        <v>234</v>
      </c>
      <c r="D84" s="1">
        <v>311628</v>
      </c>
      <c r="E84" s="1">
        <v>0</v>
      </c>
      <c r="F84" s="29">
        <f t="shared" si="3"/>
        <v>0</v>
      </c>
      <c r="G84" s="3">
        <v>89000</v>
      </c>
    </row>
    <row r="85" spans="1:7" s="159" customFormat="1" ht="15.75" x14ac:dyDescent="0.25">
      <c r="A85" s="8">
        <v>60</v>
      </c>
      <c r="B85" s="11">
        <v>1331010</v>
      </c>
      <c r="C85" s="2" t="s">
        <v>235</v>
      </c>
      <c r="D85" s="1">
        <v>45859</v>
      </c>
      <c r="E85" s="1">
        <v>45859</v>
      </c>
      <c r="F85" s="29">
        <f t="shared" si="3"/>
        <v>1</v>
      </c>
      <c r="G85" s="3">
        <v>45859</v>
      </c>
    </row>
    <row r="86" spans="1:7" s="159" customFormat="1" ht="15.75" x14ac:dyDescent="0.25">
      <c r="A86" s="8">
        <v>61</v>
      </c>
      <c r="B86" s="11">
        <v>1331011</v>
      </c>
      <c r="C86" s="2" t="s">
        <v>236</v>
      </c>
      <c r="D86" s="1">
        <v>1750423.6</v>
      </c>
      <c r="E86" s="1">
        <v>218969.65</v>
      </c>
      <c r="F86" s="29">
        <f t="shared" si="3"/>
        <v>0.12509523409076523</v>
      </c>
      <c r="G86" s="3">
        <v>955000</v>
      </c>
    </row>
    <row r="87" spans="1:7" s="159" customFormat="1" ht="15.75" x14ac:dyDescent="0.25">
      <c r="A87" s="8"/>
      <c r="B87" s="11"/>
      <c r="C87" s="31" t="s">
        <v>152</v>
      </c>
      <c r="D87" s="7">
        <f>SUM(D77:D86)</f>
        <v>11798500.84</v>
      </c>
      <c r="E87" s="3">
        <f>SUM(E77:E86)</f>
        <v>2982399.41</v>
      </c>
      <c r="F87" s="34">
        <f t="shared" si="3"/>
        <v>0.2527778274921918</v>
      </c>
      <c r="G87" s="7">
        <f>SUM(G77:G86)</f>
        <v>9761829.5900000017</v>
      </c>
    </row>
    <row r="88" spans="1:7" s="159" customFormat="1" ht="15.75" x14ac:dyDescent="0.25">
      <c r="A88" s="8"/>
      <c r="B88" s="11"/>
      <c r="C88" s="31"/>
      <c r="D88" s="7"/>
      <c r="E88" s="3"/>
      <c r="F88" s="34"/>
      <c r="G88" s="7"/>
    </row>
    <row r="89" spans="1:7" s="159" customFormat="1" ht="15.75" x14ac:dyDescent="0.25">
      <c r="A89" s="8"/>
      <c r="B89" s="11"/>
      <c r="C89" s="5" t="s">
        <v>195</v>
      </c>
      <c r="D89" s="10">
        <f>D74+D87</f>
        <v>13300500.84</v>
      </c>
      <c r="E89" s="10">
        <f>E74+E87</f>
        <v>4074356.4000000004</v>
      </c>
      <c r="F89" s="10">
        <f>E89/D89*100</f>
        <v>30.633105091401958</v>
      </c>
      <c r="G89" s="10">
        <v>11300937.59</v>
      </c>
    </row>
    <row r="90" spans="1:7" s="159" customFormat="1" ht="15.75" x14ac:dyDescent="0.25">
      <c r="D90" s="171"/>
      <c r="F90" s="172"/>
      <c r="G90" s="26"/>
    </row>
    <row r="91" spans="1:7" x14ac:dyDescent="0.25">
      <c r="E91" s="160"/>
      <c r="F91" s="161"/>
    </row>
    <row r="92" spans="1:7" x14ac:dyDescent="0.25">
      <c r="F92" s="163"/>
    </row>
  </sheetData>
  <mergeCells count="3">
    <mergeCell ref="B32:B33"/>
    <mergeCell ref="C67:D67"/>
    <mergeCell ref="A1:G1"/>
  </mergeCells>
  <pageMargins left="0.7" right="0.7" top="0.75" bottom="0.75" header="0.3" footer="0.3"/>
  <pageSetup orientation="landscape" r:id="rId1"/>
  <headerFooter>
    <oddFooter>&amp;C&amp;A&amp;RPage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105"/>
  <sheetViews>
    <sheetView view="pageLayout" zoomScaleNormal="100" workbookViewId="0">
      <selection sqref="A1:XFD1048576"/>
    </sheetView>
  </sheetViews>
  <sheetFormatPr defaultColWidth="17.28515625" defaultRowHeight="15.75" x14ac:dyDescent="0.25"/>
  <cols>
    <col min="1" max="1" width="5" style="137" bestFit="1" customWidth="1"/>
    <col min="2" max="2" width="9.28515625" style="137" bestFit="1" customWidth="1"/>
    <col min="3" max="3" width="44.5703125" style="137" customWidth="1"/>
    <col min="4" max="4" width="20.5703125" style="137" customWidth="1"/>
    <col min="5" max="5" width="18.28515625" style="137" customWidth="1"/>
    <col min="6" max="6" width="15.85546875" style="137" customWidth="1"/>
    <col min="7" max="7" width="20.5703125" style="152" customWidth="1"/>
    <col min="8" max="16384" width="17.28515625" style="137"/>
  </cols>
  <sheetData>
    <row r="2" spans="1:7" s="193" customFormat="1" ht="68.25" customHeight="1" x14ac:dyDescent="0.35">
      <c r="A2" s="190" t="s">
        <v>288</v>
      </c>
      <c r="B2" s="191"/>
      <c r="C2" s="191"/>
      <c r="D2" s="191"/>
      <c r="E2" s="191"/>
      <c r="F2" s="191"/>
      <c r="G2" s="192"/>
    </row>
    <row r="3" spans="1:7" ht="61.5" customHeight="1" x14ac:dyDescent="0.25">
      <c r="A3" s="117" t="s">
        <v>116</v>
      </c>
      <c r="B3" s="194" t="s">
        <v>0</v>
      </c>
      <c r="C3" s="194" t="s">
        <v>196</v>
      </c>
      <c r="D3" s="195" t="s">
        <v>149</v>
      </c>
      <c r="E3" s="139" t="s">
        <v>258</v>
      </c>
      <c r="F3" s="140" t="s">
        <v>150</v>
      </c>
      <c r="G3" s="139" t="s">
        <v>243</v>
      </c>
    </row>
    <row r="4" spans="1:7" x14ac:dyDescent="0.25">
      <c r="A4" s="117"/>
      <c r="B4" s="196">
        <v>2111000</v>
      </c>
      <c r="C4" s="197" t="s">
        <v>197</v>
      </c>
      <c r="D4" s="141"/>
      <c r="E4" s="141"/>
      <c r="F4" s="141"/>
      <c r="G4" s="151"/>
    </row>
    <row r="5" spans="1:7" x14ac:dyDescent="0.25">
      <c r="A5" s="8"/>
      <c r="B5" s="11">
        <v>2111100</v>
      </c>
      <c r="C5" s="31" t="s">
        <v>2</v>
      </c>
      <c r="D5" s="58"/>
      <c r="E5" s="2"/>
      <c r="F5" s="84"/>
      <c r="G5" s="151"/>
    </row>
    <row r="6" spans="1:7" x14ac:dyDescent="0.25">
      <c r="A6" s="8">
        <v>1</v>
      </c>
      <c r="B6" s="11">
        <v>2111102</v>
      </c>
      <c r="C6" s="4" t="s">
        <v>3</v>
      </c>
      <c r="D6" s="1">
        <v>130000</v>
      </c>
      <c r="E6" s="6">
        <v>72889.63</v>
      </c>
      <c r="F6" s="85">
        <f>E6/D6</f>
        <v>0.56068946153846155</v>
      </c>
      <c r="G6" s="151">
        <v>138000</v>
      </c>
    </row>
    <row r="7" spans="1:7" x14ac:dyDescent="0.25">
      <c r="A7" s="8"/>
      <c r="B7" s="11"/>
      <c r="C7" s="81" t="s">
        <v>152</v>
      </c>
      <c r="D7" s="79">
        <f>SUM(D6)</f>
        <v>130000</v>
      </c>
      <c r="E7" s="78">
        <f>SUM(E6)</f>
        <v>72889.63</v>
      </c>
      <c r="F7" s="86">
        <f>SUM(F6)</f>
        <v>0.56068946153846155</v>
      </c>
      <c r="G7" s="151">
        <v>138000</v>
      </c>
    </row>
    <row r="8" spans="1:7" x14ac:dyDescent="0.25">
      <c r="A8" s="8"/>
      <c r="B8" s="11"/>
      <c r="C8" s="175"/>
      <c r="D8" s="3"/>
      <c r="E8" s="7"/>
      <c r="F8" s="87"/>
      <c r="G8" s="151"/>
    </row>
    <row r="9" spans="1:7" ht="31.5" x14ac:dyDescent="0.25">
      <c r="A9" s="8"/>
      <c r="B9" s="11">
        <v>2121000</v>
      </c>
      <c r="C9" s="60" t="s">
        <v>198</v>
      </c>
      <c r="D9" s="1"/>
      <c r="E9" s="2"/>
      <c r="F9" s="84"/>
      <c r="G9" s="151"/>
    </row>
    <row r="10" spans="1:7" x14ac:dyDescent="0.25">
      <c r="A10" s="8">
        <v>2</v>
      </c>
      <c r="B10" s="11">
        <v>2121001</v>
      </c>
      <c r="C10" s="61" t="s">
        <v>7</v>
      </c>
      <c r="D10" s="1">
        <v>20000</v>
      </c>
      <c r="E10" s="6">
        <v>10430.51</v>
      </c>
      <c r="F10" s="85">
        <f>E10/D10</f>
        <v>0.52152549999999998</v>
      </c>
      <c r="G10" s="151">
        <v>20000</v>
      </c>
    </row>
    <row r="11" spans="1:7" x14ac:dyDescent="0.25">
      <c r="A11" s="8"/>
      <c r="B11" s="11"/>
      <c r="C11" s="82" t="s">
        <v>152</v>
      </c>
      <c r="D11" s="79">
        <f>SUM(D10:D10)</f>
        <v>20000</v>
      </c>
      <c r="E11" s="78">
        <f>SUM(E10:E10)</f>
        <v>10430.51</v>
      </c>
      <c r="F11" s="86">
        <f>E11/D11</f>
        <v>0.52152549999999998</v>
      </c>
      <c r="G11" s="151">
        <v>20000</v>
      </c>
    </row>
    <row r="12" spans="1:7" x14ac:dyDescent="0.25">
      <c r="A12" s="8"/>
      <c r="B12" s="11"/>
      <c r="C12" s="61"/>
      <c r="D12" s="3"/>
      <c r="E12" s="6"/>
      <c r="F12" s="85"/>
      <c r="G12" s="151"/>
    </row>
    <row r="13" spans="1:7" x14ac:dyDescent="0.25">
      <c r="A13" s="8"/>
      <c r="B13" s="11">
        <v>2111200</v>
      </c>
      <c r="C13" s="31" t="s">
        <v>4</v>
      </c>
      <c r="D13" s="1"/>
      <c r="E13" s="2"/>
      <c r="F13" s="84"/>
      <c r="G13" s="151"/>
    </row>
    <row r="14" spans="1:7" x14ac:dyDescent="0.25">
      <c r="A14" s="8">
        <v>3</v>
      </c>
      <c r="B14" s="11">
        <v>2111225</v>
      </c>
      <c r="C14" s="4" t="s">
        <v>199</v>
      </c>
      <c r="D14" s="1">
        <v>100000</v>
      </c>
      <c r="E14" s="6">
        <v>39443</v>
      </c>
      <c r="F14" s="85">
        <f>E14/D14</f>
        <v>0.39443</v>
      </c>
      <c r="G14" s="3">
        <v>100000</v>
      </c>
    </row>
    <row r="15" spans="1:7" x14ac:dyDescent="0.25">
      <c r="A15" s="8">
        <v>4</v>
      </c>
      <c r="B15" s="8">
        <v>2111225</v>
      </c>
      <c r="C15" s="4" t="s">
        <v>5</v>
      </c>
      <c r="D15" s="1">
        <v>15000</v>
      </c>
      <c r="E15" s="6">
        <v>21286.1</v>
      </c>
      <c r="F15" s="85">
        <f>E15/D15</f>
        <v>1.4190733333333332</v>
      </c>
      <c r="G15" s="3">
        <v>15000</v>
      </c>
    </row>
    <row r="16" spans="1:7" x14ac:dyDescent="0.25">
      <c r="A16" s="8">
        <v>5</v>
      </c>
      <c r="B16" s="11">
        <v>2111238</v>
      </c>
      <c r="C16" s="61" t="s">
        <v>6</v>
      </c>
      <c r="D16" s="1">
        <v>15000</v>
      </c>
      <c r="E16" s="6">
        <v>15558</v>
      </c>
      <c r="F16" s="85">
        <f>E16/D16</f>
        <v>1.0371999999999999</v>
      </c>
      <c r="G16" s="3">
        <v>20000</v>
      </c>
    </row>
    <row r="17" spans="1:7" x14ac:dyDescent="0.25">
      <c r="A17" s="8">
        <v>6</v>
      </c>
      <c r="B17" s="11">
        <v>2821020</v>
      </c>
      <c r="C17" s="6" t="s">
        <v>31</v>
      </c>
      <c r="D17" s="1">
        <v>80000</v>
      </c>
      <c r="E17" s="6">
        <v>0</v>
      </c>
      <c r="F17" s="85">
        <v>0</v>
      </c>
      <c r="G17" s="3">
        <v>40000</v>
      </c>
    </row>
    <row r="18" spans="1:7" x14ac:dyDescent="0.25">
      <c r="A18" s="8"/>
      <c r="B18" s="11"/>
      <c r="C18" s="6" t="s">
        <v>295</v>
      </c>
      <c r="D18" s="1"/>
      <c r="E18" s="6"/>
      <c r="F18" s="85"/>
      <c r="G18" s="3"/>
    </row>
    <row r="19" spans="1:7" x14ac:dyDescent="0.25">
      <c r="A19" s="8"/>
      <c r="B19" s="11"/>
      <c r="C19" s="77" t="s">
        <v>152</v>
      </c>
      <c r="D19" s="79">
        <f>SUM(D14:D17)</f>
        <v>210000</v>
      </c>
      <c r="E19" s="79">
        <f>SUM(E14:E17)</f>
        <v>76287.100000000006</v>
      </c>
      <c r="F19" s="86">
        <f>E19/D19</f>
        <v>0.3632719047619048</v>
      </c>
      <c r="G19" s="151">
        <f>SUM(G14:G17)</f>
        <v>175000</v>
      </c>
    </row>
    <row r="20" spans="1:7" x14ac:dyDescent="0.25">
      <c r="A20" s="8"/>
      <c r="B20" s="11"/>
      <c r="C20" s="5"/>
      <c r="D20" s="3"/>
      <c r="E20" s="3"/>
      <c r="F20" s="87"/>
      <c r="G20" s="151"/>
    </row>
    <row r="21" spans="1:7" x14ac:dyDescent="0.25">
      <c r="A21" s="8"/>
      <c r="B21" s="11"/>
      <c r="C21" s="63" t="s">
        <v>8</v>
      </c>
      <c r="D21" s="1"/>
      <c r="E21" s="2"/>
      <c r="F21" s="84"/>
      <c r="G21" s="151"/>
    </row>
    <row r="22" spans="1:7" x14ac:dyDescent="0.25">
      <c r="A22" s="8"/>
      <c r="B22" s="11">
        <v>2210100</v>
      </c>
      <c r="C22" s="63" t="s">
        <v>200</v>
      </c>
      <c r="D22" s="1"/>
      <c r="E22" s="2"/>
      <c r="F22" s="84"/>
      <c r="G22" s="151"/>
    </row>
    <row r="23" spans="1:7" x14ac:dyDescent="0.25">
      <c r="A23" s="8">
        <v>7</v>
      </c>
      <c r="B23" s="11">
        <v>2210101</v>
      </c>
      <c r="C23" s="62" t="s">
        <v>15</v>
      </c>
      <c r="D23" s="1">
        <v>30000</v>
      </c>
      <c r="E23" s="6">
        <v>2542</v>
      </c>
      <c r="F23" s="85">
        <f t="shared" ref="F23:F34" si="0">E23/D23</f>
        <v>8.4733333333333327E-2</v>
      </c>
      <c r="G23" s="3">
        <v>50000</v>
      </c>
    </row>
    <row r="24" spans="1:7" x14ac:dyDescent="0.25">
      <c r="A24" s="8">
        <v>8</v>
      </c>
      <c r="B24" s="11">
        <v>2210103</v>
      </c>
      <c r="C24" s="6" t="s">
        <v>201</v>
      </c>
      <c r="D24" s="1">
        <v>50000</v>
      </c>
      <c r="E24" s="6">
        <v>78520.539999999994</v>
      </c>
      <c r="F24" s="85">
        <f t="shared" si="0"/>
        <v>1.5704107999999999</v>
      </c>
      <c r="G24" s="3">
        <v>100000</v>
      </c>
    </row>
    <row r="25" spans="1:7" x14ac:dyDescent="0.25">
      <c r="A25" s="8">
        <v>9</v>
      </c>
      <c r="B25" s="11">
        <v>2210517</v>
      </c>
      <c r="C25" s="62" t="s">
        <v>202</v>
      </c>
      <c r="D25" s="1">
        <v>15000</v>
      </c>
      <c r="E25" s="6">
        <v>4000</v>
      </c>
      <c r="F25" s="85">
        <f t="shared" si="0"/>
        <v>0.26666666666666666</v>
      </c>
      <c r="G25" s="3">
        <v>15000</v>
      </c>
    </row>
    <row r="26" spans="1:7" x14ac:dyDescent="0.25">
      <c r="A26" s="8">
        <v>10</v>
      </c>
      <c r="B26" s="11">
        <v>2210104</v>
      </c>
      <c r="C26" s="6" t="s">
        <v>203</v>
      </c>
      <c r="D26" s="1">
        <v>5000</v>
      </c>
      <c r="E26" s="6">
        <v>1300</v>
      </c>
      <c r="F26" s="85">
        <f t="shared" si="0"/>
        <v>0.26</v>
      </c>
      <c r="G26" s="3">
        <v>5000</v>
      </c>
    </row>
    <row r="27" spans="1:7" x14ac:dyDescent="0.25">
      <c r="A27" s="8">
        <v>11</v>
      </c>
      <c r="B27" s="11">
        <v>2210111</v>
      </c>
      <c r="C27" s="62" t="s">
        <v>21</v>
      </c>
      <c r="D27" s="6">
        <v>10000</v>
      </c>
      <c r="E27" s="6">
        <v>7322</v>
      </c>
      <c r="F27" s="85">
        <f t="shared" si="0"/>
        <v>0.73219999999999996</v>
      </c>
      <c r="G27" s="7">
        <v>10000</v>
      </c>
    </row>
    <row r="28" spans="1:7" x14ac:dyDescent="0.25">
      <c r="A28" s="8">
        <v>12</v>
      </c>
      <c r="B28" s="11">
        <v>2210104</v>
      </c>
      <c r="C28" s="6" t="s">
        <v>35</v>
      </c>
      <c r="D28" s="1">
        <v>10000</v>
      </c>
      <c r="E28" s="6">
        <v>0</v>
      </c>
      <c r="F28" s="85">
        <f t="shared" si="0"/>
        <v>0</v>
      </c>
      <c r="G28" s="3">
        <v>5000</v>
      </c>
    </row>
    <row r="29" spans="1:7" x14ac:dyDescent="0.25">
      <c r="A29" s="8">
        <v>13</v>
      </c>
      <c r="B29" s="11">
        <v>2210118</v>
      </c>
      <c r="C29" s="6" t="s">
        <v>33</v>
      </c>
      <c r="D29" s="1">
        <v>10000</v>
      </c>
      <c r="E29" s="6">
        <v>0</v>
      </c>
      <c r="F29" s="85">
        <f t="shared" si="0"/>
        <v>0</v>
      </c>
      <c r="G29" s="3">
        <v>10000</v>
      </c>
    </row>
    <row r="30" spans="1:7" x14ac:dyDescent="0.25">
      <c r="A30" s="8">
        <v>14</v>
      </c>
      <c r="B30" s="11">
        <v>2210614</v>
      </c>
      <c r="C30" s="6" t="s">
        <v>32</v>
      </c>
      <c r="D30" s="1">
        <v>10000</v>
      </c>
      <c r="E30" s="6">
        <v>7500</v>
      </c>
      <c r="F30" s="85">
        <f t="shared" si="0"/>
        <v>0.75</v>
      </c>
      <c r="G30" s="3">
        <v>20000</v>
      </c>
    </row>
    <row r="31" spans="1:7" x14ac:dyDescent="0.25">
      <c r="A31" s="8">
        <v>15</v>
      </c>
      <c r="B31" s="11">
        <v>2210614</v>
      </c>
      <c r="C31" s="62" t="s">
        <v>36</v>
      </c>
      <c r="D31" s="1">
        <v>40000</v>
      </c>
      <c r="E31" s="6">
        <v>12750</v>
      </c>
      <c r="F31" s="85">
        <f t="shared" si="0"/>
        <v>0.31874999999999998</v>
      </c>
      <c r="G31" s="3">
        <v>40000</v>
      </c>
    </row>
    <row r="32" spans="1:7" x14ac:dyDescent="0.25">
      <c r="A32" s="8">
        <v>16</v>
      </c>
      <c r="B32" s="11">
        <v>2210801</v>
      </c>
      <c r="C32" s="62" t="s">
        <v>29</v>
      </c>
      <c r="D32" s="1">
        <v>15000</v>
      </c>
      <c r="E32" s="6">
        <v>4000</v>
      </c>
      <c r="F32" s="85">
        <f t="shared" si="0"/>
        <v>0.26666666666666666</v>
      </c>
      <c r="G32" s="3">
        <v>15000</v>
      </c>
    </row>
    <row r="33" spans="1:7" x14ac:dyDescent="0.25">
      <c r="A33" s="8">
        <v>17</v>
      </c>
      <c r="B33" s="11">
        <v>2210122</v>
      </c>
      <c r="C33" s="6" t="s">
        <v>17</v>
      </c>
      <c r="D33" s="1">
        <v>20000</v>
      </c>
      <c r="E33" s="6">
        <v>7500</v>
      </c>
      <c r="F33" s="85">
        <f t="shared" si="0"/>
        <v>0.375</v>
      </c>
      <c r="G33" s="3">
        <v>30000</v>
      </c>
    </row>
    <row r="34" spans="1:7" x14ac:dyDescent="0.25">
      <c r="A34" s="8"/>
      <c r="B34" s="11"/>
      <c r="C34" s="81" t="s">
        <v>152</v>
      </c>
      <c r="D34" s="79">
        <f>SUM(D23:D33)</f>
        <v>215000</v>
      </c>
      <c r="E34" s="78">
        <f>SUM(E23:E33)</f>
        <v>125434.54</v>
      </c>
      <c r="F34" s="86">
        <f t="shared" si="0"/>
        <v>0.58341646511627909</v>
      </c>
      <c r="G34" s="151">
        <f>SUM(G23:G33)</f>
        <v>300000</v>
      </c>
    </row>
    <row r="35" spans="1:7" x14ac:dyDescent="0.25">
      <c r="A35" s="8"/>
      <c r="B35" s="11"/>
      <c r="C35" s="6"/>
      <c r="D35" s="3"/>
      <c r="E35" s="7"/>
      <c r="F35" s="87"/>
      <c r="G35" s="151"/>
    </row>
    <row r="36" spans="1:7" x14ac:dyDescent="0.25">
      <c r="A36" s="8"/>
      <c r="B36" s="11">
        <v>2210200</v>
      </c>
      <c r="C36" s="5" t="s">
        <v>13</v>
      </c>
      <c r="D36" s="1"/>
      <c r="E36" s="2"/>
      <c r="F36" s="84"/>
      <c r="G36" s="151"/>
    </row>
    <row r="37" spans="1:7" x14ac:dyDescent="0.25">
      <c r="A37" s="8">
        <v>18</v>
      </c>
      <c r="B37" s="11">
        <v>2210201</v>
      </c>
      <c r="C37" s="6" t="s">
        <v>204</v>
      </c>
      <c r="D37" s="1">
        <v>40000</v>
      </c>
      <c r="E37" s="6">
        <v>13563.94</v>
      </c>
      <c r="F37" s="85">
        <f>E37/D37</f>
        <v>0.33909850000000002</v>
      </c>
      <c r="G37" s="3">
        <v>30000</v>
      </c>
    </row>
    <row r="38" spans="1:7" x14ac:dyDescent="0.25">
      <c r="A38" s="8">
        <v>19</v>
      </c>
      <c r="B38" s="11">
        <v>2210202</v>
      </c>
      <c r="C38" s="6" t="s">
        <v>14</v>
      </c>
      <c r="D38" s="1">
        <v>6000</v>
      </c>
      <c r="E38" s="6">
        <v>5049.97</v>
      </c>
      <c r="F38" s="85">
        <f>E38/D38</f>
        <v>0.84166166666666675</v>
      </c>
      <c r="G38" s="3">
        <v>8000</v>
      </c>
    </row>
    <row r="39" spans="1:7" x14ac:dyDescent="0.25">
      <c r="A39" s="8">
        <v>20</v>
      </c>
      <c r="B39" s="11">
        <v>2210203</v>
      </c>
      <c r="C39" s="6" t="s">
        <v>257</v>
      </c>
      <c r="D39" s="1">
        <v>8000</v>
      </c>
      <c r="E39" s="6">
        <v>5550</v>
      </c>
      <c r="F39" s="85">
        <f>E39/D39</f>
        <v>0.69374999999999998</v>
      </c>
      <c r="G39" s="3">
        <v>16000</v>
      </c>
    </row>
    <row r="40" spans="1:7" x14ac:dyDescent="0.25">
      <c r="A40" s="8">
        <v>21</v>
      </c>
      <c r="B40" s="11">
        <v>2210203</v>
      </c>
      <c r="C40" s="6" t="s">
        <v>238</v>
      </c>
      <c r="D40" s="1">
        <v>2000</v>
      </c>
      <c r="E40" s="6">
        <v>1320</v>
      </c>
      <c r="F40" s="85">
        <f>E40/D40</f>
        <v>0.66</v>
      </c>
      <c r="G40" s="3">
        <v>2000</v>
      </c>
    </row>
    <row r="41" spans="1:7" x14ac:dyDescent="0.25">
      <c r="A41" s="8"/>
      <c r="B41" s="11"/>
      <c r="C41" s="78" t="s">
        <v>152</v>
      </c>
      <c r="D41" s="79">
        <f>SUM(D37:D40)</f>
        <v>56000</v>
      </c>
      <c r="E41" s="78">
        <f>SUM(E37:E40)</f>
        <v>25483.91</v>
      </c>
      <c r="F41" s="86">
        <f>E41/D41</f>
        <v>0.45506982142857144</v>
      </c>
      <c r="G41" s="151">
        <f>SUM(G37:G40)</f>
        <v>56000</v>
      </c>
    </row>
    <row r="42" spans="1:7" x14ac:dyDescent="0.25">
      <c r="A42" s="8"/>
      <c r="B42" s="11"/>
      <c r="C42" s="6"/>
      <c r="D42" s="3"/>
      <c r="E42" s="6"/>
      <c r="F42" s="85"/>
      <c r="G42" s="151"/>
    </row>
    <row r="43" spans="1:7" x14ac:dyDescent="0.25">
      <c r="A43" s="8"/>
      <c r="B43" s="11">
        <v>2210400</v>
      </c>
      <c r="C43" s="7" t="s">
        <v>22</v>
      </c>
      <c r="D43" s="1"/>
      <c r="E43" s="2"/>
      <c r="F43" s="84"/>
      <c r="G43" s="151"/>
    </row>
    <row r="44" spans="1:7" x14ac:dyDescent="0.25">
      <c r="A44" s="8">
        <v>22</v>
      </c>
      <c r="B44" s="11">
        <v>2210404</v>
      </c>
      <c r="C44" s="6" t="s">
        <v>23</v>
      </c>
      <c r="D44" s="1">
        <v>15000</v>
      </c>
      <c r="E44" s="6">
        <v>11424</v>
      </c>
      <c r="F44" s="85">
        <f>E44/D44</f>
        <v>0.76160000000000005</v>
      </c>
      <c r="G44" s="151">
        <v>20000</v>
      </c>
    </row>
    <row r="45" spans="1:7" x14ac:dyDescent="0.25">
      <c r="A45" s="8"/>
      <c r="B45" s="11"/>
      <c r="C45" s="81" t="s">
        <v>152</v>
      </c>
      <c r="D45" s="79">
        <v>15000</v>
      </c>
      <c r="E45" s="78">
        <f>SUM(E44)</f>
        <v>11424</v>
      </c>
      <c r="F45" s="86">
        <f>E45/D45</f>
        <v>0.76160000000000005</v>
      </c>
      <c r="G45" s="151">
        <v>20000</v>
      </c>
    </row>
    <row r="46" spans="1:7" x14ac:dyDescent="0.25">
      <c r="A46" s="8"/>
      <c r="B46" s="11"/>
      <c r="C46" s="175"/>
      <c r="D46" s="1"/>
      <c r="E46" s="2"/>
      <c r="F46" s="84"/>
      <c r="G46" s="151"/>
    </row>
    <row r="47" spans="1:7" x14ac:dyDescent="0.25">
      <c r="A47" s="8"/>
      <c r="B47" s="11">
        <v>2210500</v>
      </c>
      <c r="C47" s="60" t="s">
        <v>9</v>
      </c>
      <c r="D47" s="1"/>
      <c r="E47" s="2"/>
      <c r="F47" s="84"/>
      <c r="G47" s="151"/>
    </row>
    <row r="48" spans="1:7" x14ac:dyDescent="0.25">
      <c r="A48" s="8">
        <v>23</v>
      </c>
      <c r="B48" s="11">
        <v>2210502</v>
      </c>
      <c r="C48" s="30" t="s">
        <v>205</v>
      </c>
      <c r="D48" s="1">
        <v>45000</v>
      </c>
      <c r="E48" s="6">
        <v>13748.31</v>
      </c>
      <c r="F48" s="85">
        <f>E48/D48</f>
        <v>0.30551800000000001</v>
      </c>
      <c r="G48" s="3">
        <v>25000</v>
      </c>
    </row>
    <row r="49" spans="1:7" x14ac:dyDescent="0.25">
      <c r="A49" s="8">
        <v>24</v>
      </c>
      <c r="B49" s="11">
        <v>2210505</v>
      </c>
      <c r="C49" s="30" t="s">
        <v>11</v>
      </c>
      <c r="D49" s="1">
        <v>100000</v>
      </c>
      <c r="E49" s="6">
        <v>92004.800000000003</v>
      </c>
      <c r="F49" s="85">
        <f>E49/D49</f>
        <v>0.92004799999999998</v>
      </c>
      <c r="G49" s="3">
        <v>100000</v>
      </c>
    </row>
    <row r="50" spans="1:7" x14ac:dyDescent="0.25">
      <c r="A50" s="8">
        <v>25</v>
      </c>
      <c r="B50" s="11">
        <v>2210106</v>
      </c>
      <c r="C50" s="2" t="s">
        <v>12</v>
      </c>
      <c r="D50" s="1">
        <v>72000</v>
      </c>
      <c r="E50" s="6">
        <v>107240.98</v>
      </c>
      <c r="F50" s="85">
        <f>E50/D50</f>
        <v>1.4894580555555554</v>
      </c>
      <c r="G50" s="3">
        <v>120000</v>
      </c>
    </row>
    <row r="51" spans="1:7" x14ac:dyDescent="0.25">
      <c r="A51" s="8">
        <v>26</v>
      </c>
      <c r="B51" s="11">
        <v>2210510</v>
      </c>
      <c r="C51" s="2" t="s">
        <v>10</v>
      </c>
      <c r="D51" s="1">
        <v>120000</v>
      </c>
      <c r="E51" s="6">
        <v>88297.3</v>
      </c>
      <c r="F51" s="85">
        <f>E51/D51</f>
        <v>0.7358108333333333</v>
      </c>
      <c r="G51" s="3">
        <v>120000</v>
      </c>
    </row>
    <row r="52" spans="1:7" x14ac:dyDescent="0.25">
      <c r="A52" s="8"/>
      <c r="B52" s="11"/>
      <c r="C52" s="2" t="s">
        <v>294</v>
      </c>
      <c r="D52" s="1"/>
      <c r="E52" s="6"/>
      <c r="F52" s="85"/>
      <c r="G52" s="3">
        <v>20000</v>
      </c>
    </row>
    <row r="53" spans="1:7" x14ac:dyDescent="0.25">
      <c r="A53" s="8"/>
      <c r="B53" s="11"/>
      <c r="C53" s="81" t="s">
        <v>152</v>
      </c>
      <c r="D53" s="79">
        <f>SUM(D48:D51)</f>
        <v>337000</v>
      </c>
      <c r="E53" s="78">
        <f>SUM(E48:E51)</f>
        <v>301291.39</v>
      </c>
      <c r="F53" s="86">
        <f>E53/D53</f>
        <v>0.89403973293768546</v>
      </c>
      <c r="G53" s="151">
        <f>SUM(G48:G52)</f>
        <v>385000</v>
      </c>
    </row>
    <row r="54" spans="1:7" x14ac:dyDescent="0.25">
      <c r="A54" s="8"/>
      <c r="B54" s="11"/>
      <c r="C54" s="5"/>
      <c r="D54" s="3"/>
      <c r="E54" s="7"/>
      <c r="F54" s="87"/>
      <c r="G54" s="151"/>
    </row>
    <row r="55" spans="1:7" x14ac:dyDescent="0.25">
      <c r="A55" s="8"/>
      <c r="B55" s="11">
        <v>2210600</v>
      </c>
      <c r="C55" s="7" t="s">
        <v>25</v>
      </c>
      <c r="D55" s="1"/>
      <c r="E55" s="2"/>
      <c r="F55" s="84"/>
      <c r="G55" s="151"/>
    </row>
    <row r="56" spans="1:7" x14ac:dyDescent="0.25">
      <c r="A56" s="8">
        <v>27</v>
      </c>
      <c r="B56" s="11">
        <v>2210602</v>
      </c>
      <c r="C56" s="6" t="s">
        <v>27</v>
      </c>
      <c r="D56" s="1">
        <v>20000</v>
      </c>
      <c r="E56" s="6">
        <v>0</v>
      </c>
      <c r="F56" s="85">
        <f>E56/D56</f>
        <v>0</v>
      </c>
      <c r="G56" s="3">
        <v>10000</v>
      </c>
    </row>
    <row r="57" spans="1:7" x14ac:dyDescent="0.25">
      <c r="A57" s="8">
        <v>28</v>
      </c>
      <c r="B57" s="11">
        <v>2210604</v>
      </c>
      <c r="C57" s="6" t="s">
        <v>28</v>
      </c>
      <c r="D57" s="1">
        <v>15000</v>
      </c>
      <c r="E57" s="6">
        <v>1510</v>
      </c>
      <c r="F57" s="85">
        <f>E57/D57</f>
        <v>0.10066666666666667</v>
      </c>
      <c r="G57" s="3">
        <v>5000</v>
      </c>
    </row>
    <row r="58" spans="1:7" x14ac:dyDescent="0.25">
      <c r="A58" s="8">
        <v>29</v>
      </c>
      <c r="B58" s="11">
        <v>2210605</v>
      </c>
      <c r="C58" s="6" t="s">
        <v>26</v>
      </c>
      <c r="D58" s="1">
        <v>10000</v>
      </c>
      <c r="E58" s="6">
        <v>4205.25</v>
      </c>
      <c r="F58" s="85">
        <f>E58/D58</f>
        <v>0.42052499999999998</v>
      </c>
      <c r="G58" s="3">
        <v>10000</v>
      </c>
    </row>
    <row r="59" spans="1:7" x14ac:dyDescent="0.25">
      <c r="A59" s="8"/>
      <c r="B59" s="11"/>
      <c r="C59" s="81" t="s">
        <v>152</v>
      </c>
      <c r="D59" s="79">
        <f>SUM(D56:D58)</f>
        <v>45000</v>
      </c>
      <c r="E59" s="78">
        <f>SUM(E56:E58)</f>
        <v>5715.25</v>
      </c>
      <c r="F59" s="86">
        <f>E59/D59</f>
        <v>0.12700555555555557</v>
      </c>
      <c r="G59" s="151">
        <f>SUM(G56:G58)</f>
        <v>25000</v>
      </c>
    </row>
    <row r="60" spans="1:7" x14ac:dyDescent="0.25">
      <c r="A60" s="8"/>
      <c r="B60" s="11"/>
      <c r="C60" s="61"/>
      <c r="D60" s="3"/>
      <c r="E60" s="6"/>
      <c r="F60" s="85"/>
      <c r="G60" s="151"/>
    </row>
    <row r="61" spans="1:7" x14ac:dyDescent="0.25">
      <c r="A61" s="8"/>
      <c r="B61" s="11">
        <v>2210700</v>
      </c>
      <c r="C61" s="64" t="s">
        <v>117</v>
      </c>
      <c r="D61" s="3"/>
      <c r="E61" s="2"/>
      <c r="F61" s="84"/>
      <c r="G61" s="151"/>
    </row>
    <row r="62" spans="1:7" x14ac:dyDescent="0.25">
      <c r="A62" s="8">
        <v>30</v>
      </c>
      <c r="B62" s="11">
        <v>2210002</v>
      </c>
      <c r="C62" s="6" t="s">
        <v>34</v>
      </c>
      <c r="D62" s="1">
        <v>10000</v>
      </c>
      <c r="E62" s="6">
        <v>6300</v>
      </c>
      <c r="F62" s="85">
        <f t="shared" ref="F62:F67" si="1">E62/D62</f>
        <v>0.63</v>
      </c>
      <c r="G62" s="3">
        <v>10000</v>
      </c>
    </row>
    <row r="63" spans="1:7" x14ac:dyDescent="0.25">
      <c r="A63" s="8">
        <v>31</v>
      </c>
      <c r="B63" s="11">
        <v>2210706</v>
      </c>
      <c r="C63" s="6" t="s">
        <v>16</v>
      </c>
      <c r="D63" s="1">
        <v>10000</v>
      </c>
      <c r="E63" s="6">
        <v>0</v>
      </c>
      <c r="F63" s="85">
        <f t="shared" si="1"/>
        <v>0</v>
      </c>
      <c r="G63" s="3">
        <v>3000</v>
      </c>
    </row>
    <row r="64" spans="1:7" x14ac:dyDescent="0.25">
      <c r="A64" s="8">
        <v>32</v>
      </c>
      <c r="B64" s="11">
        <v>2210709</v>
      </c>
      <c r="C64" s="62" t="s">
        <v>19</v>
      </c>
      <c r="D64" s="1">
        <v>60000</v>
      </c>
      <c r="E64" s="6">
        <v>159827</v>
      </c>
      <c r="F64" s="85">
        <f t="shared" si="1"/>
        <v>2.6637833333333334</v>
      </c>
      <c r="G64" s="3">
        <v>100000</v>
      </c>
    </row>
    <row r="65" spans="1:7" x14ac:dyDescent="0.25">
      <c r="A65" s="8">
        <v>33</v>
      </c>
      <c r="B65" s="11">
        <v>2210710</v>
      </c>
      <c r="C65" s="6" t="s">
        <v>18</v>
      </c>
      <c r="D65" s="1">
        <v>20000</v>
      </c>
      <c r="E65" s="6">
        <v>3880.5</v>
      </c>
      <c r="F65" s="85">
        <f t="shared" si="1"/>
        <v>0.194025</v>
      </c>
      <c r="G65" s="3">
        <v>15000</v>
      </c>
    </row>
    <row r="66" spans="1:7" x14ac:dyDescent="0.25">
      <c r="A66" s="8">
        <v>34</v>
      </c>
      <c r="B66" s="11">
        <v>2210711</v>
      </c>
      <c r="C66" s="6" t="s">
        <v>20</v>
      </c>
      <c r="D66" s="1">
        <v>34000</v>
      </c>
      <c r="E66" s="6">
        <v>34099</v>
      </c>
      <c r="F66" s="85">
        <f t="shared" si="1"/>
        <v>1.0029117647058823</v>
      </c>
      <c r="G66" s="3">
        <v>40000</v>
      </c>
    </row>
    <row r="67" spans="1:7" x14ac:dyDescent="0.25">
      <c r="A67" s="8"/>
      <c r="B67" s="11"/>
      <c r="C67" s="78" t="s">
        <v>152</v>
      </c>
      <c r="D67" s="79">
        <f>SUM(D62:D66)</f>
        <v>134000</v>
      </c>
      <c r="E67" s="78">
        <f>SUM(E62:E66)</f>
        <v>204106.5</v>
      </c>
      <c r="F67" s="86">
        <f t="shared" si="1"/>
        <v>1.5231828358208954</v>
      </c>
      <c r="G67" s="151">
        <f>SUM(G62:G66)</f>
        <v>168000</v>
      </c>
    </row>
    <row r="68" spans="1:7" x14ac:dyDescent="0.25">
      <c r="A68" s="8"/>
      <c r="B68" s="11"/>
      <c r="C68" s="6"/>
      <c r="D68" s="3"/>
      <c r="E68" s="6"/>
      <c r="F68" s="85"/>
      <c r="G68" s="151"/>
    </row>
    <row r="69" spans="1:7" x14ac:dyDescent="0.25">
      <c r="A69" s="8"/>
      <c r="B69" s="11">
        <v>2211100</v>
      </c>
      <c r="C69" s="65" t="s">
        <v>24</v>
      </c>
      <c r="D69" s="1"/>
      <c r="E69" s="2"/>
      <c r="F69" s="84"/>
      <c r="G69" s="151"/>
    </row>
    <row r="70" spans="1:7" x14ac:dyDescent="0.25">
      <c r="A70" s="8">
        <v>35</v>
      </c>
      <c r="B70" s="11">
        <v>2211101</v>
      </c>
      <c r="C70" s="6" t="s">
        <v>206</v>
      </c>
      <c r="D70" s="1">
        <v>5000</v>
      </c>
      <c r="E70" s="6">
        <v>2714.54</v>
      </c>
      <c r="F70" s="85">
        <f>E70/D70</f>
        <v>0.54290799999999995</v>
      </c>
      <c r="G70" s="151">
        <v>5000</v>
      </c>
    </row>
    <row r="71" spans="1:7" x14ac:dyDescent="0.25">
      <c r="A71" s="8"/>
      <c r="B71" s="11"/>
      <c r="C71" s="78" t="s">
        <v>152</v>
      </c>
      <c r="D71" s="79">
        <f>SUM(D70)</f>
        <v>5000</v>
      </c>
      <c r="E71" s="78">
        <f>SUM(E70)</f>
        <v>2714.54</v>
      </c>
      <c r="F71" s="86">
        <f>E71/D71</f>
        <v>0.54290799999999995</v>
      </c>
      <c r="G71" s="151">
        <v>5000</v>
      </c>
    </row>
    <row r="72" spans="1:7" x14ac:dyDescent="0.25">
      <c r="A72" s="8"/>
      <c r="B72" s="11"/>
      <c r="C72" s="6"/>
      <c r="D72" s="3"/>
      <c r="E72" s="2"/>
      <c r="F72" s="84"/>
      <c r="G72" s="151"/>
    </row>
    <row r="73" spans="1:7" x14ac:dyDescent="0.25">
      <c r="A73" s="8"/>
      <c r="B73" s="11">
        <v>2821000</v>
      </c>
      <c r="C73" s="7" t="s">
        <v>207</v>
      </c>
      <c r="D73" s="1"/>
      <c r="E73" s="2"/>
      <c r="F73" s="84"/>
      <c r="G73" s="151"/>
    </row>
    <row r="74" spans="1:7" x14ac:dyDescent="0.25">
      <c r="A74" s="8">
        <v>36</v>
      </c>
      <c r="B74" s="11">
        <v>2821007</v>
      </c>
      <c r="C74" s="6" t="s">
        <v>30</v>
      </c>
      <c r="D74" s="1">
        <v>5000</v>
      </c>
      <c r="E74" s="59">
        <v>0</v>
      </c>
      <c r="F74" s="85">
        <f>E74/D74</f>
        <v>0</v>
      </c>
      <c r="G74" s="151">
        <v>2000</v>
      </c>
    </row>
    <row r="75" spans="1:7" x14ac:dyDescent="0.25">
      <c r="A75" s="8"/>
      <c r="B75" s="11">
        <v>2821008</v>
      </c>
      <c r="C75" s="6" t="s">
        <v>268</v>
      </c>
      <c r="D75" s="1"/>
      <c r="E75" s="59"/>
      <c r="F75" s="85"/>
      <c r="G75" s="151">
        <v>2000</v>
      </c>
    </row>
    <row r="76" spans="1:7" x14ac:dyDescent="0.25">
      <c r="A76" s="8">
        <v>37</v>
      </c>
      <c r="B76" s="11">
        <v>2821009</v>
      </c>
      <c r="C76" s="6" t="s">
        <v>242</v>
      </c>
      <c r="D76" s="1">
        <v>50000</v>
      </c>
      <c r="E76" s="59">
        <v>45916</v>
      </c>
      <c r="F76" s="85">
        <f>E76/D76</f>
        <v>0.91832000000000003</v>
      </c>
      <c r="G76" s="151">
        <v>69000</v>
      </c>
    </row>
    <row r="77" spans="1:7" x14ac:dyDescent="0.25">
      <c r="A77" s="8"/>
      <c r="B77" s="11"/>
      <c r="C77" s="6" t="s">
        <v>293</v>
      </c>
      <c r="D77" s="1"/>
      <c r="E77" s="59"/>
      <c r="F77" s="85"/>
      <c r="G77" s="151">
        <v>15000</v>
      </c>
    </row>
    <row r="78" spans="1:7" x14ac:dyDescent="0.25">
      <c r="A78" s="8"/>
      <c r="B78" s="11"/>
      <c r="C78" s="78" t="s">
        <v>152</v>
      </c>
      <c r="D78" s="79">
        <f>SUM(D74:D76)</f>
        <v>55000</v>
      </c>
      <c r="E78" s="80">
        <f>SUM(E74:E76)</f>
        <v>45916</v>
      </c>
      <c r="F78" s="86">
        <f>E78/D78</f>
        <v>0.8348363636363636</v>
      </c>
      <c r="G78" s="151">
        <f>SUM(G74:G77)</f>
        <v>88000</v>
      </c>
    </row>
    <row r="79" spans="1:7" x14ac:dyDescent="0.25">
      <c r="A79" s="8"/>
      <c r="B79" s="11"/>
      <c r="C79" s="6"/>
      <c r="D79" s="1"/>
      <c r="E79" s="2"/>
      <c r="F79" s="84"/>
      <c r="G79" s="151"/>
    </row>
    <row r="80" spans="1:7" x14ac:dyDescent="0.25">
      <c r="A80" s="8"/>
      <c r="B80" s="11">
        <v>3112000</v>
      </c>
      <c r="C80" s="64" t="s">
        <v>42</v>
      </c>
      <c r="D80" s="1"/>
      <c r="E80" s="2"/>
      <c r="F80" s="84"/>
      <c r="G80" s="151"/>
    </row>
    <row r="81" spans="1:7" x14ac:dyDescent="0.25">
      <c r="A81" s="8">
        <v>38</v>
      </c>
      <c r="B81" s="11">
        <v>3112101</v>
      </c>
      <c r="C81" s="62" t="s">
        <v>239</v>
      </c>
      <c r="D81" s="1">
        <v>20000</v>
      </c>
      <c r="E81" s="6">
        <v>0</v>
      </c>
      <c r="F81" s="85">
        <f>E81/D81</f>
        <v>0</v>
      </c>
      <c r="G81" s="151">
        <v>20000</v>
      </c>
    </row>
    <row r="82" spans="1:7" x14ac:dyDescent="0.25">
      <c r="A82" s="8">
        <v>39</v>
      </c>
      <c r="B82" s="11">
        <v>3112101</v>
      </c>
      <c r="C82" s="62" t="s">
        <v>267</v>
      </c>
      <c r="D82" s="1"/>
      <c r="E82" s="6"/>
      <c r="F82" s="85"/>
      <c r="G82" s="151">
        <v>30000</v>
      </c>
    </row>
    <row r="83" spans="1:7" ht="16.5" customHeight="1" x14ac:dyDescent="0.25">
      <c r="A83" s="8">
        <v>40</v>
      </c>
      <c r="B83" s="11">
        <v>3112102</v>
      </c>
      <c r="C83" s="62" t="s">
        <v>217</v>
      </c>
      <c r="D83" s="66">
        <v>100000</v>
      </c>
      <c r="E83" s="67">
        <v>60000</v>
      </c>
      <c r="F83" s="88">
        <f>E83/D83</f>
        <v>0.6</v>
      </c>
      <c r="G83" s="151">
        <v>0</v>
      </c>
    </row>
    <row r="84" spans="1:7" x14ac:dyDescent="0.25">
      <c r="A84" s="8">
        <v>41</v>
      </c>
      <c r="B84" s="11">
        <v>3112103</v>
      </c>
      <c r="C84" s="62" t="s">
        <v>254</v>
      </c>
      <c r="D84" s="66"/>
      <c r="E84" s="67"/>
      <c r="F84" s="88"/>
      <c r="G84" s="151">
        <v>106108</v>
      </c>
    </row>
    <row r="85" spans="1:7" x14ac:dyDescent="0.25">
      <c r="A85" s="8"/>
      <c r="B85" s="11"/>
      <c r="C85" s="78" t="s">
        <v>152</v>
      </c>
      <c r="D85" s="79">
        <f>SUM(D81:D83)</f>
        <v>120000</v>
      </c>
      <c r="E85" s="78">
        <f>SUM(E81:E83)</f>
        <v>60000</v>
      </c>
      <c r="F85" s="86">
        <f>E85/D85</f>
        <v>0.5</v>
      </c>
      <c r="G85" s="3">
        <f>SUM(G81:G84)</f>
        <v>156108</v>
      </c>
    </row>
    <row r="86" spans="1:7" x14ac:dyDescent="0.25">
      <c r="A86" s="8"/>
      <c r="B86" s="11"/>
      <c r="C86" s="6"/>
      <c r="D86" s="3"/>
      <c r="E86" s="2"/>
      <c r="F86" s="84"/>
      <c r="G86" s="3"/>
    </row>
    <row r="87" spans="1:7" x14ac:dyDescent="0.25">
      <c r="A87" s="166"/>
      <c r="B87" s="167"/>
      <c r="C87" s="168" t="s">
        <v>130</v>
      </c>
      <c r="D87" s="79">
        <v>1502000</v>
      </c>
      <c r="E87" s="79">
        <v>980650.25</v>
      </c>
      <c r="F87" s="169">
        <f>E87/D87</f>
        <v>0.65289630492676431</v>
      </c>
      <c r="G87" s="78">
        <f>G85+G78+G71+G67+G59+G53+G45+G41+G34+G19+G11+G7</f>
        <v>1536108</v>
      </c>
    </row>
    <row r="88" spans="1:7" x14ac:dyDescent="0.25">
      <c r="A88" s="149"/>
      <c r="B88" s="11"/>
      <c r="C88" s="6"/>
      <c r="D88" s="3"/>
      <c r="E88" s="2"/>
      <c r="F88" s="78"/>
      <c r="G88" s="78"/>
    </row>
    <row r="89" spans="1:7" x14ac:dyDescent="0.25">
      <c r="A89" s="149"/>
      <c r="B89" s="11">
        <v>2631100</v>
      </c>
      <c r="C89" s="7" t="s">
        <v>37</v>
      </c>
      <c r="D89" s="1"/>
      <c r="E89" s="2"/>
      <c r="F89" s="84"/>
      <c r="G89" s="151"/>
    </row>
    <row r="90" spans="1:7" x14ac:dyDescent="0.25">
      <c r="A90" s="149">
        <v>42</v>
      </c>
      <c r="B90" s="11">
        <v>2111001</v>
      </c>
      <c r="C90" s="61" t="s">
        <v>1</v>
      </c>
      <c r="D90" s="1">
        <v>3375743</v>
      </c>
      <c r="E90" s="6">
        <v>1646200.24</v>
      </c>
      <c r="F90" s="85">
        <f t="shared" ref="F90:F100" si="2">E90/D90</f>
        <v>0.48765567757972095</v>
      </c>
      <c r="G90" s="198">
        <v>3749424.54</v>
      </c>
    </row>
    <row r="91" spans="1:7" x14ac:dyDescent="0.25">
      <c r="A91" s="149">
        <v>43</v>
      </c>
      <c r="B91" s="11">
        <v>2631101</v>
      </c>
      <c r="C91" s="62" t="s">
        <v>38</v>
      </c>
      <c r="D91" s="1">
        <v>5217360.62</v>
      </c>
      <c r="E91" s="6">
        <v>790616.29</v>
      </c>
      <c r="F91" s="85">
        <f t="shared" si="2"/>
        <v>0.15153568012325741</v>
      </c>
      <c r="G91" s="3">
        <v>4217360.62</v>
      </c>
    </row>
    <row r="92" spans="1:7" x14ac:dyDescent="0.25">
      <c r="A92" s="149">
        <v>44</v>
      </c>
      <c r="B92" s="11">
        <v>2631101</v>
      </c>
      <c r="C92" s="62" t="s">
        <v>39</v>
      </c>
      <c r="D92" s="1">
        <v>700000</v>
      </c>
      <c r="E92" s="6">
        <v>212610.91</v>
      </c>
      <c r="F92" s="85">
        <f t="shared" si="2"/>
        <v>0.30372987142857144</v>
      </c>
      <c r="G92" s="3">
        <v>500000</v>
      </c>
    </row>
    <row r="93" spans="1:7" x14ac:dyDescent="0.25">
      <c r="A93" s="149">
        <v>45</v>
      </c>
      <c r="B93" s="11">
        <v>2631101</v>
      </c>
      <c r="C93" s="62" t="s">
        <v>230</v>
      </c>
      <c r="D93" s="1">
        <v>70000</v>
      </c>
      <c r="E93" s="6">
        <v>10549</v>
      </c>
      <c r="F93" s="85">
        <f t="shared" si="2"/>
        <v>0.1507</v>
      </c>
      <c r="G93" s="7">
        <v>20000</v>
      </c>
    </row>
    <row r="94" spans="1:7" x14ac:dyDescent="0.25">
      <c r="A94" s="149">
        <v>46</v>
      </c>
      <c r="B94" s="11">
        <v>2631101</v>
      </c>
      <c r="C94" s="62" t="s">
        <v>40</v>
      </c>
      <c r="D94" s="1">
        <v>200000</v>
      </c>
      <c r="E94" s="6">
        <v>17830</v>
      </c>
      <c r="F94" s="85">
        <f t="shared" si="2"/>
        <v>8.9149999999999993E-2</v>
      </c>
      <c r="G94" s="7">
        <v>100000</v>
      </c>
    </row>
    <row r="95" spans="1:7" x14ac:dyDescent="0.25">
      <c r="A95" s="149">
        <v>47</v>
      </c>
      <c r="B95" s="11">
        <v>2631101</v>
      </c>
      <c r="C95" s="6" t="s">
        <v>240</v>
      </c>
      <c r="D95" s="1">
        <v>52700.61</v>
      </c>
      <c r="E95" s="6">
        <v>345</v>
      </c>
      <c r="F95" s="85">
        <f t="shared" si="2"/>
        <v>6.5464137891383042E-3</v>
      </c>
      <c r="G95" s="7">
        <v>26086.799999999999</v>
      </c>
    </row>
    <row r="96" spans="1:7" x14ac:dyDescent="0.25">
      <c r="A96" s="149">
        <v>48</v>
      </c>
      <c r="B96" s="11">
        <v>2631101</v>
      </c>
      <c r="C96" s="6" t="s">
        <v>41</v>
      </c>
      <c r="D96" s="1">
        <v>311628</v>
      </c>
      <c r="E96" s="6">
        <v>0</v>
      </c>
      <c r="F96" s="85">
        <f t="shared" si="2"/>
        <v>0</v>
      </c>
      <c r="G96" s="7">
        <v>89000</v>
      </c>
    </row>
    <row r="97" spans="1:7" x14ac:dyDescent="0.25">
      <c r="A97" s="149">
        <v>49</v>
      </c>
      <c r="B97" s="11">
        <v>2631101</v>
      </c>
      <c r="C97" s="6" t="s">
        <v>219</v>
      </c>
      <c r="D97" s="1">
        <v>74786.009999999995</v>
      </c>
      <c r="E97" s="6">
        <v>0</v>
      </c>
      <c r="F97" s="85">
        <f t="shared" si="2"/>
        <v>0</v>
      </c>
      <c r="G97" s="3">
        <v>59098.63</v>
      </c>
    </row>
    <row r="98" spans="1:7" x14ac:dyDescent="0.25">
      <c r="A98" s="149">
        <v>50</v>
      </c>
      <c r="B98" s="11">
        <v>2631106</v>
      </c>
      <c r="C98" s="6" t="s">
        <v>135</v>
      </c>
      <c r="D98" s="1">
        <v>45859</v>
      </c>
      <c r="E98" s="6">
        <v>0</v>
      </c>
      <c r="F98" s="85">
        <f t="shared" si="2"/>
        <v>0</v>
      </c>
      <c r="G98" s="3">
        <v>45859</v>
      </c>
    </row>
    <row r="99" spans="1:7" x14ac:dyDescent="0.25">
      <c r="A99" s="149">
        <v>51</v>
      </c>
      <c r="B99" s="11">
        <v>2631106</v>
      </c>
      <c r="C99" s="62" t="s">
        <v>208</v>
      </c>
      <c r="D99" s="1">
        <v>1750423.6</v>
      </c>
      <c r="E99" s="6">
        <v>0</v>
      </c>
      <c r="F99" s="85">
        <f t="shared" si="2"/>
        <v>0</v>
      </c>
      <c r="G99" s="3">
        <v>955000</v>
      </c>
    </row>
    <row r="100" spans="1:7" x14ac:dyDescent="0.25">
      <c r="A100" s="150"/>
      <c r="B100" s="132"/>
      <c r="C100" s="142" t="s">
        <v>152</v>
      </c>
      <c r="D100" s="133">
        <f>SUM(D90:D99)</f>
        <v>11798500.84</v>
      </c>
      <c r="E100" s="142">
        <f>SUM(E90:E99)</f>
        <v>2678151.4400000004</v>
      </c>
      <c r="F100" s="143">
        <f t="shared" si="2"/>
        <v>0.22699082504790502</v>
      </c>
      <c r="G100" s="133">
        <f>SUM(G90:G99)</f>
        <v>9761829.5900000017</v>
      </c>
    </row>
    <row r="101" spans="1:7" x14ac:dyDescent="0.25">
      <c r="A101" s="150"/>
      <c r="B101" s="132"/>
      <c r="C101" s="134"/>
      <c r="D101" s="135"/>
      <c r="E101" s="134"/>
      <c r="F101" s="136"/>
      <c r="G101" s="133"/>
    </row>
    <row r="102" spans="1:7" x14ac:dyDescent="0.25">
      <c r="A102" s="150"/>
      <c r="B102" s="132"/>
      <c r="C102" s="199" t="s">
        <v>195</v>
      </c>
      <c r="D102" s="200">
        <f>SUM(D100+D87)</f>
        <v>13300500.84</v>
      </c>
      <c r="E102" s="144">
        <f>SUM(E100+E87)</f>
        <v>3658801.6900000004</v>
      </c>
      <c r="F102" s="145">
        <f>E102/D102</f>
        <v>0.27508751241881807</v>
      </c>
      <c r="G102" s="22">
        <v>11300937.59</v>
      </c>
    </row>
    <row r="103" spans="1:7" x14ac:dyDescent="0.25">
      <c r="G103" s="26"/>
    </row>
    <row r="105" spans="1:7" x14ac:dyDescent="0.25">
      <c r="C105" s="137" t="s">
        <v>296</v>
      </c>
    </row>
  </sheetData>
  <mergeCells count="1">
    <mergeCell ref="A2:G2"/>
  </mergeCells>
  <pageMargins left="0.7" right="0.7" top="0.75" bottom="0.75" header="0.3" footer="0.3"/>
  <pageSetup scale="85" orientation="landscape" r:id="rId1"/>
  <headerFooter>
    <oddFooter>&amp;C&amp;A&amp;RPage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70"/>
  <sheetViews>
    <sheetView view="pageLayout" topLeftCell="A22" zoomScale="96" zoomScaleNormal="100" zoomScalePageLayoutView="96" workbookViewId="0">
      <selection activeCell="B26" sqref="B26"/>
    </sheetView>
  </sheetViews>
  <sheetFormatPr defaultColWidth="38.7109375" defaultRowHeight="15.75" x14ac:dyDescent="0.25"/>
  <cols>
    <col min="1" max="1" width="4.5703125" style="90" bestFit="1" customWidth="1"/>
    <col min="2" max="2" width="51.140625" style="124" customWidth="1"/>
    <col min="3" max="3" width="14.28515625" style="90" customWidth="1"/>
    <col min="4" max="4" width="11.28515625" style="90" customWidth="1"/>
    <col min="5" max="5" width="16.42578125" style="90" customWidth="1"/>
    <col min="6" max="6" width="15.5703125" style="90" bestFit="1" customWidth="1"/>
    <col min="7" max="7" width="17.28515625" style="131" customWidth="1"/>
    <col min="8" max="16384" width="38.7109375" style="90"/>
  </cols>
  <sheetData>
    <row r="1" spans="1:7" ht="20.25" x14ac:dyDescent="0.3">
      <c r="A1" s="181" t="s">
        <v>251</v>
      </c>
      <c r="B1" s="182"/>
      <c r="C1" s="182"/>
      <c r="D1" s="182"/>
      <c r="E1" s="182"/>
      <c r="F1" s="182"/>
      <c r="G1" s="183"/>
    </row>
    <row r="2" spans="1:7" ht="20.25" x14ac:dyDescent="0.25">
      <c r="A2" s="184" t="s">
        <v>250</v>
      </c>
      <c r="B2" s="184"/>
      <c r="C2" s="184"/>
      <c r="D2" s="184"/>
      <c r="E2" s="184"/>
      <c r="F2" s="184"/>
      <c r="G2" s="184"/>
    </row>
    <row r="3" spans="1:7" ht="47.25" x14ac:dyDescent="0.25">
      <c r="A3" s="91" t="s">
        <v>52</v>
      </c>
      <c r="B3" s="92" t="s">
        <v>53</v>
      </c>
      <c r="C3" s="92" t="s">
        <v>54</v>
      </c>
      <c r="D3" s="91" t="s">
        <v>55</v>
      </c>
      <c r="E3" s="92" t="s">
        <v>56</v>
      </c>
      <c r="F3" s="93" t="s">
        <v>57</v>
      </c>
      <c r="G3" s="91" t="s">
        <v>244</v>
      </c>
    </row>
    <row r="4" spans="1:7" x14ac:dyDescent="0.25">
      <c r="A4" s="94"/>
      <c r="B4" s="92" t="s">
        <v>58</v>
      </c>
      <c r="C4" s="185"/>
      <c r="D4" s="185"/>
      <c r="E4" s="185"/>
      <c r="F4" s="185"/>
      <c r="G4" s="185"/>
    </row>
    <row r="5" spans="1:7" x14ac:dyDescent="0.25">
      <c r="A5" s="94"/>
      <c r="B5" s="92" t="s">
        <v>59</v>
      </c>
      <c r="C5" s="89"/>
      <c r="D5" s="94"/>
      <c r="E5" s="89"/>
      <c r="F5" s="95"/>
      <c r="G5" s="94"/>
    </row>
    <row r="6" spans="1:7" ht="26.25" customHeight="1" x14ac:dyDescent="0.25">
      <c r="A6" s="94">
        <v>1</v>
      </c>
      <c r="B6" s="89" t="s">
        <v>60</v>
      </c>
      <c r="C6" s="89" t="s">
        <v>212</v>
      </c>
      <c r="D6" s="94" t="s">
        <v>62</v>
      </c>
      <c r="E6" s="96">
        <v>50000</v>
      </c>
      <c r="F6" s="95"/>
      <c r="G6" s="96">
        <v>50000</v>
      </c>
    </row>
    <row r="7" spans="1:7" ht="31.5" x14ac:dyDescent="0.25">
      <c r="A7" s="97">
        <v>2</v>
      </c>
      <c r="B7" s="89" t="s">
        <v>222</v>
      </c>
      <c r="C7" s="89" t="s">
        <v>212</v>
      </c>
      <c r="D7" s="94" t="s">
        <v>62</v>
      </c>
      <c r="E7" s="98">
        <v>89608</v>
      </c>
      <c r="F7" s="99">
        <v>29608</v>
      </c>
      <c r="G7" s="98">
        <f>E7-F7</f>
        <v>60000</v>
      </c>
    </row>
    <row r="8" spans="1:7" x14ac:dyDescent="0.25">
      <c r="A8" s="97">
        <v>3</v>
      </c>
      <c r="B8" s="100" t="s">
        <v>277</v>
      </c>
      <c r="C8" s="100" t="s">
        <v>212</v>
      </c>
      <c r="D8" s="97" t="s">
        <v>62</v>
      </c>
      <c r="E8" s="98">
        <v>40000</v>
      </c>
      <c r="F8" s="99"/>
      <c r="G8" s="98">
        <v>40000</v>
      </c>
    </row>
    <row r="9" spans="1:7" x14ac:dyDescent="0.25">
      <c r="A9" s="94"/>
      <c r="B9" s="89"/>
      <c r="C9" s="89"/>
      <c r="D9" s="94"/>
      <c r="E9" s="101"/>
      <c r="F9" s="102"/>
      <c r="G9" s="101"/>
    </row>
    <row r="10" spans="1:7" x14ac:dyDescent="0.25">
      <c r="A10" s="94"/>
      <c r="B10" s="92" t="s">
        <v>63</v>
      </c>
      <c r="C10" s="103"/>
      <c r="D10" s="104"/>
      <c r="E10" s="105"/>
      <c r="F10" s="102"/>
      <c r="G10" s="105"/>
    </row>
    <row r="11" spans="1:7" ht="32.25" customHeight="1" x14ac:dyDescent="0.25">
      <c r="A11" s="97">
        <v>4</v>
      </c>
      <c r="B11" s="100" t="s">
        <v>64</v>
      </c>
      <c r="C11" s="100" t="s">
        <v>65</v>
      </c>
      <c r="D11" s="97" t="s">
        <v>62</v>
      </c>
      <c r="E11" s="106">
        <v>200000</v>
      </c>
      <c r="F11" s="106"/>
      <c r="G11" s="106">
        <v>200000</v>
      </c>
    </row>
    <row r="12" spans="1:7" x14ac:dyDescent="0.25">
      <c r="A12" s="97"/>
      <c r="B12" s="100"/>
      <c r="C12" s="100"/>
      <c r="D12" s="97"/>
      <c r="E12" s="106"/>
      <c r="F12" s="106"/>
      <c r="G12" s="106"/>
    </row>
    <row r="13" spans="1:7" ht="19.5" customHeight="1" x14ac:dyDescent="0.25">
      <c r="A13" s="94"/>
      <c r="B13" s="92" t="s">
        <v>66</v>
      </c>
      <c r="C13" s="89"/>
      <c r="D13" s="94"/>
      <c r="E13" s="102"/>
      <c r="F13" s="102"/>
      <c r="G13" s="102"/>
    </row>
    <row r="14" spans="1:7" ht="37.5" customHeight="1" x14ac:dyDescent="0.25">
      <c r="A14" s="94">
        <v>5</v>
      </c>
      <c r="B14" s="89" t="s">
        <v>210</v>
      </c>
      <c r="C14" s="89" t="s">
        <v>211</v>
      </c>
      <c r="D14" s="94" t="s">
        <v>209</v>
      </c>
      <c r="E14" s="102">
        <v>88041</v>
      </c>
      <c r="F14" s="102">
        <v>42395.4</v>
      </c>
      <c r="G14" s="102">
        <f>E14-F14</f>
        <v>45645.599999999999</v>
      </c>
    </row>
    <row r="15" spans="1:7" x14ac:dyDescent="0.25">
      <c r="A15" s="94">
        <v>6</v>
      </c>
      <c r="B15" s="89" t="s">
        <v>225</v>
      </c>
      <c r="C15" s="89" t="s">
        <v>98</v>
      </c>
      <c r="D15" s="94" t="s">
        <v>62</v>
      </c>
      <c r="E15" s="102">
        <v>100000</v>
      </c>
      <c r="F15" s="102"/>
      <c r="G15" s="102">
        <v>100000</v>
      </c>
    </row>
    <row r="16" spans="1:7" ht="23.25" customHeight="1" x14ac:dyDescent="0.25">
      <c r="A16" s="94">
        <v>7</v>
      </c>
      <c r="B16" s="89" t="s">
        <v>70</v>
      </c>
      <c r="C16" s="89" t="s">
        <v>65</v>
      </c>
      <c r="D16" s="94" t="s">
        <v>62</v>
      </c>
      <c r="E16" s="102">
        <v>100000</v>
      </c>
      <c r="F16" s="102"/>
      <c r="G16" s="102">
        <v>100000</v>
      </c>
    </row>
    <row r="17" spans="1:7" ht="22.5" customHeight="1" x14ac:dyDescent="0.25">
      <c r="A17" s="94"/>
      <c r="B17" s="92" t="s">
        <v>67</v>
      </c>
      <c r="C17" s="89"/>
      <c r="D17" s="94"/>
      <c r="E17" s="102"/>
      <c r="F17" s="102"/>
      <c r="G17" s="102"/>
    </row>
    <row r="18" spans="1:7" ht="31.5" x14ac:dyDescent="0.25">
      <c r="A18" s="94">
        <v>8</v>
      </c>
      <c r="B18" s="89" t="s">
        <v>68</v>
      </c>
      <c r="C18" s="89" t="s">
        <v>61</v>
      </c>
      <c r="D18" s="94" t="s">
        <v>62</v>
      </c>
      <c r="E18" s="102">
        <v>50000</v>
      </c>
      <c r="F18" s="102" t="s">
        <v>69</v>
      </c>
      <c r="G18" s="102">
        <v>50000</v>
      </c>
    </row>
    <row r="19" spans="1:7" ht="21.75" customHeight="1" x14ac:dyDescent="0.25">
      <c r="A19" s="94"/>
      <c r="B19" s="92" t="s">
        <v>72</v>
      </c>
      <c r="C19" s="103"/>
      <c r="D19" s="104"/>
      <c r="E19" s="102"/>
      <c r="F19" s="105"/>
      <c r="G19" s="102"/>
    </row>
    <row r="20" spans="1:7" ht="19.5" customHeight="1" x14ac:dyDescent="0.25">
      <c r="A20" s="94">
        <v>9</v>
      </c>
      <c r="B20" s="89" t="s">
        <v>73</v>
      </c>
      <c r="C20" s="89" t="s">
        <v>65</v>
      </c>
      <c r="D20" s="94" t="s">
        <v>62</v>
      </c>
      <c r="E20" s="102">
        <v>100000</v>
      </c>
      <c r="F20" s="102"/>
      <c r="G20" s="102">
        <v>100000</v>
      </c>
    </row>
    <row r="21" spans="1:7" ht="21" customHeight="1" x14ac:dyDescent="0.25">
      <c r="A21" s="94">
        <v>10</v>
      </c>
      <c r="B21" s="89" t="s">
        <v>71</v>
      </c>
      <c r="C21" s="89" t="s">
        <v>61</v>
      </c>
      <c r="D21" s="94" t="s">
        <v>62</v>
      </c>
      <c r="E21" s="102">
        <v>60000</v>
      </c>
      <c r="F21" s="102"/>
      <c r="G21" s="102">
        <v>60000</v>
      </c>
    </row>
    <row r="22" spans="1:7" ht="21" customHeight="1" x14ac:dyDescent="0.25">
      <c r="A22" s="94">
        <v>11</v>
      </c>
      <c r="B22" s="89" t="s">
        <v>252</v>
      </c>
      <c r="C22" s="89" t="s">
        <v>61</v>
      </c>
      <c r="D22" s="94" t="s">
        <v>62</v>
      </c>
      <c r="E22" s="102">
        <v>600000</v>
      </c>
      <c r="F22" s="102"/>
      <c r="G22" s="102">
        <v>600000</v>
      </c>
    </row>
    <row r="23" spans="1:7" ht="21" customHeight="1" x14ac:dyDescent="0.25">
      <c r="A23" s="94"/>
      <c r="B23" s="89"/>
      <c r="C23" s="89"/>
      <c r="D23" s="94"/>
      <c r="E23" s="102"/>
      <c r="F23" s="102"/>
      <c r="G23" s="102"/>
    </row>
    <row r="24" spans="1:7" ht="21" customHeight="1" x14ac:dyDescent="0.25">
      <c r="A24" s="94"/>
      <c r="B24" s="89"/>
      <c r="C24" s="89"/>
      <c r="D24" s="94"/>
      <c r="E24" s="102"/>
      <c r="F24" s="102"/>
      <c r="G24" s="102"/>
    </row>
    <row r="25" spans="1:7" ht="16.5" customHeight="1" x14ac:dyDescent="0.25">
      <c r="A25" s="94"/>
      <c r="B25" s="92" t="s">
        <v>74</v>
      </c>
      <c r="C25" s="103"/>
      <c r="D25" s="104"/>
      <c r="E25" s="105"/>
      <c r="F25" s="102"/>
      <c r="G25" s="105"/>
    </row>
    <row r="26" spans="1:7" ht="27.75" customHeight="1" x14ac:dyDescent="0.25">
      <c r="A26" s="94">
        <v>12</v>
      </c>
      <c r="B26" s="89" t="s">
        <v>269</v>
      </c>
      <c r="C26" s="89" t="s">
        <v>61</v>
      </c>
      <c r="D26" s="94" t="s">
        <v>62</v>
      </c>
      <c r="E26" s="102">
        <v>20000</v>
      </c>
      <c r="F26" s="102"/>
      <c r="G26" s="102">
        <v>20000</v>
      </c>
    </row>
    <row r="27" spans="1:7" x14ac:dyDescent="0.25">
      <c r="A27" s="94"/>
      <c r="B27" s="92" t="s">
        <v>75</v>
      </c>
      <c r="C27" s="89"/>
      <c r="D27" s="94"/>
      <c r="E27" s="102"/>
      <c r="F27" s="102"/>
      <c r="G27" s="102"/>
    </row>
    <row r="28" spans="1:7" x14ac:dyDescent="0.25">
      <c r="A28" s="94">
        <v>13</v>
      </c>
      <c r="B28" s="89" t="s">
        <v>270</v>
      </c>
      <c r="C28" s="89" t="s">
        <v>61</v>
      </c>
      <c r="D28" s="94" t="s">
        <v>62</v>
      </c>
      <c r="E28" s="102">
        <v>350000</v>
      </c>
      <c r="F28" s="102"/>
      <c r="G28" s="102">
        <v>350000</v>
      </c>
    </row>
    <row r="29" spans="1:7" x14ac:dyDescent="0.25">
      <c r="A29" s="94"/>
      <c r="B29" s="92" t="s">
        <v>76</v>
      </c>
      <c r="C29" s="89"/>
      <c r="D29" s="94"/>
      <c r="E29" s="102"/>
      <c r="F29" s="102"/>
      <c r="G29" s="102"/>
    </row>
    <row r="30" spans="1:7" x14ac:dyDescent="0.25">
      <c r="A30" s="94"/>
      <c r="B30" s="92" t="s">
        <v>77</v>
      </c>
      <c r="C30" s="103"/>
      <c r="D30" s="104"/>
      <c r="E30" s="105"/>
      <c r="F30" s="102"/>
      <c r="G30" s="105"/>
    </row>
    <row r="31" spans="1:7" ht="31.5" x14ac:dyDescent="0.25">
      <c r="A31" s="94">
        <v>14</v>
      </c>
      <c r="B31" s="89" t="s">
        <v>146</v>
      </c>
      <c r="C31" s="103" t="s">
        <v>78</v>
      </c>
      <c r="D31" s="94" t="s">
        <v>147</v>
      </c>
      <c r="E31" s="105">
        <v>383882</v>
      </c>
      <c r="F31" s="102">
        <v>272678.46999999997</v>
      </c>
      <c r="G31" s="105">
        <f>E31-F31</f>
        <v>111203.53000000003</v>
      </c>
    </row>
    <row r="32" spans="1:7" x14ac:dyDescent="0.25">
      <c r="A32" s="94">
        <v>15</v>
      </c>
      <c r="B32" s="89" t="s">
        <v>79</v>
      </c>
      <c r="C32" s="89" t="s">
        <v>65</v>
      </c>
      <c r="D32" s="94" t="s">
        <v>62</v>
      </c>
      <c r="E32" s="72">
        <v>84347.21</v>
      </c>
      <c r="F32" s="72"/>
      <c r="G32" s="72">
        <v>84347.21</v>
      </c>
    </row>
    <row r="33" spans="1:8" x14ac:dyDescent="0.25">
      <c r="A33" s="94">
        <v>16</v>
      </c>
      <c r="B33" s="89" t="s">
        <v>271</v>
      </c>
      <c r="C33" s="89" t="s">
        <v>65</v>
      </c>
      <c r="D33" s="94" t="s">
        <v>62</v>
      </c>
      <c r="E33" s="102">
        <v>400000</v>
      </c>
      <c r="F33" s="102"/>
      <c r="G33" s="102">
        <v>400000</v>
      </c>
    </row>
    <row r="34" spans="1:8" x14ac:dyDescent="0.25">
      <c r="A34" s="94">
        <v>17</v>
      </c>
      <c r="B34" s="89" t="s">
        <v>272</v>
      </c>
      <c r="C34" s="89" t="s">
        <v>61</v>
      </c>
      <c r="D34" s="94" t="s">
        <v>62</v>
      </c>
      <c r="E34" s="107">
        <v>300000</v>
      </c>
      <c r="F34" s="108"/>
      <c r="G34" s="107">
        <v>300000</v>
      </c>
    </row>
    <row r="35" spans="1:8" x14ac:dyDescent="0.25">
      <c r="A35" s="94">
        <v>18</v>
      </c>
      <c r="B35" s="92" t="s">
        <v>80</v>
      </c>
      <c r="C35" s="103"/>
      <c r="D35" s="104"/>
      <c r="E35" s="105"/>
      <c r="F35" s="105"/>
      <c r="G35" s="105"/>
    </row>
    <row r="36" spans="1:8" x14ac:dyDescent="0.25">
      <c r="A36" s="94">
        <v>19</v>
      </c>
      <c r="B36" s="89" t="s">
        <v>81</v>
      </c>
      <c r="C36" s="89" t="s">
        <v>65</v>
      </c>
      <c r="D36" s="94" t="s">
        <v>62</v>
      </c>
      <c r="E36" s="109">
        <v>21086.799999999999</v>
      </c>
      <c r="F36" s="102"/>
      <c r="G36" s="109">
        <v>21086.799999999999</v>
      </c>
      <c r="H36" s="110"/>
    </row>
    <row r="37" spans="1:8" x14ac:dyDescent="0.25">
      <c r="A37" s="94">
        <v>20</v>
      </c>
      <c r="B37" s="89" t="s">
        <v>82</v>
      </c>
      <c r="C37" s="89" t="s">
        <v>65</v>
      </c>
      <c r="D37" s="94" t="s">
        <v>62</v>
      </c>
      <c r="E37" s="109">
        <v>21086.799999999999</v>
      </c>
      <c r="F37" s="102"/>
      <c r="G37" s="109">
        <v>21086.799999999999</v>
      </c>
    </row>
    <row r="38" spans="1:8" x14ac:dyDescent="0.25">
      <c r="A38" s="94">
        <v>21</v>
      </c>
      <c r="B38" s="89" t="s">
        <v>83</v>
      </c>
      <c r="C38" s="103" t="s">
        <v>65</v>
      </c>
      <c r="D38" s="94" t="s">
        <v>62</v>
      </c>
      <c r="E38" s="105">
        <v>30000</v>
      </c>
      <c r="F38" s="105"/>
      <c r="G38" s="105">
        <v>30000</v>
      </c>
    </row>
    <row r="39" spans="1:8" x14ac:dyDescent="0.25">
      <c r="A39" s="94"/>
      <c r="B39" s="92" t="s">
        <v>84</v>
      </c>
      <c r="C39" s="103"/>
      <c r="D39" s="104"/>
      <c r="E39" s="105"/>
      <c r="F39" s="105"/>
      <c r="G39" s="105"/>
    </row>
    <row r="40" spans="1:8" x14ac:dyDescent="0.25">
      <c r="A40" s="94">
        <v>23</v>
      </c>
      <c r="B40" s="89" t="s">
        <v>85</v>
      </c>
      <c r="C40" s="89" t="s">
        <v>65</v>
      </c>
      <c r="D40" s="94" t="s">
        <v>62</v>
      </c>
      <c r="E40" s="102">
        <v>210868.03</v>
      </c>
      <c r="F40" s="102"/>
      <c r="G40" s="102">
        <v>210868.03</v>
      </c>
    </row>
    <row r="41" spans="1:8" x14ac:dyDescent="0.25">
      <c r="A41" s="94"/>
      <c r="B41" s="92" t="s">
        <v>86</v>
      </c>
      <c r="C41" s="89"/>
      <c r="D41" s="94"/>
      <c r="E41" s="102"/>
      <c r="F41" s="102"/>
      <c r="G41" s="102"/>
    </row>
    <row r="42" spans="1:8" x14ac:dyDescent="0.25">
      <c r="A42" s="94">
        <v>24</v>
      </c>
      <c r="B42" s="89" t="s">
        <v>87</v>
      </c>
      <c r="C42" s="89" t="s">
        <v>65</v>
      </c>
      <c r="D42" s="94" t="s">
        <v>62</v>
      </c>
      <c r="E42" s="102">
        <v>150000</v>
      </c>
      <c r="F42" s="102"/>
      <c r="G42" s="102">
        <v>150000</v>
      </c>
    </row>
    <row r="43" spans="1:8" x14ac:dyDescent="0.25">
      <c r="A43" s="94"/>
      <c r="B43" s="92" t="s">
        <v>88</v>
      </c>
      <c r="C43" s="89"/>
      <c r="D43" s="94"/>
      <c r="E43" s="102"/>
      <c r="F43" s="3"/>
      <c r="G43" s="102"/>
    </row>
    <row r="44" spans="1:8" x14ac:dyDescent="0.25">
      <c r="A44" s="94">
        <v>25</v>
      </c>
      <c r="B44" s="89" t="s">
        <v>144</v>
      </c>
      <c r="C44" s="89" t="s">
        <v>65</v>
      </c>
      <c r="D44" s="104" t="s">
        <v>62</v>
      </c>
      <c r="E44" s="72">
        <v>84347.21</v>
      </c>
      <c r="F44" s="138"/>
      <c r="G44" s="72">
        <v>84347.21</v>
      </c>
      <c r="H44" s="110"/>
    </row>
    <row r="45" spans="1:8" x14ac:dyDescent="0.25">
      <c r="A45" s="94">
        <v>26</v>
      </c>
      <c r="B45" s="89" t="s">
        <v>273</v>
      </c>
      <c r="C45" s="89" t="s">
        <v>65</v>
      </c>
      <c r="D45" s="104" t="s">
        <v>62</v>
      </c>
      <c r="E45" s="102">
        <v>200000</v>
      </c>
      <c r="F45" s="102"/>
      <c r="G45" s="102">
        <v>200000</v>
      </c>
      <c r="H45" s="110"/>
    </row>
    <row r="46" spans="1:8" x14ac:dyDescent="0.25">
      <c r="A46" s="94"/>
      <c r="B46" s="92" t="s">
        <v>249</v>
      </c>
      <c r="C46" s="89"/>
      <c r="D46" s="104"/>
      <c r="E46" s="102"/>
      <c r="F46" s="102"/>
      <c r="G46" s="102"/>
    </row>
    <row r="47" spans="1:8" x14ac:dyDescent="0.25">
      <c r="A47" s="94">
        <v>27</v>
      </c>
      <c r="B47" s="89" t="s">
        <v>89</v>
      </c>
      <c r="C47" s="89" t="s">
        <v>61</v>
      </c>
      <c r="D47" s="94" t="s">
        <v>62</v>
      </c>
      <c r="E47" s="102">
        <v>200000</v>
      </c>
      <c r="F47" s="102"/>
      <c r="G47" s="102">
        <v>200000</v>
      </c>
    </row>
    <row r="48" spans="1:8" ht="22.5" customHeight="1" x14ac:dyDescent="0.25">
      <c r="A48" s="111"/>
      <c r="B48" s="112" t="s">
        <v>90</v>
      </c>
      <c r="C48" s="113"/>
      <c r="D48" s="111"/>
      <c r="E48" s="114"/>
      <c r="F48" s="114"/>
      <c r="G48" s="114"/>
    </row>
    <row r="49" spans="1:7" ht="31.5" x14ac:dyDescent="0.25">
      <c r="A49" s="94">
        <v>28</v>
      </c>
      <c r="B49" s="89" t="s">
        <v>138</v>
      </c>
      <c r="C49" s="89" t="s">
        <v>139</v>
      </c>
      <c r="D49" s="94" t="s">
        <v>62</v>
      </c>
      <c r="E49" s="102">
        <v>70000</v>
      </c>
      <c r="F49" s="102"/>
      <c r="G49" s="102">
        <v>70000</v>
      </c>
    </row>
    <row r="50" spans="1:7" ht="30.75" customHeight="1" x14ac:dyDescent="0.25">
      <c r="A50" s="111"/>
      <c r="B50" s="115" t="s">
        <v>91</v>
      </c>
      <c r="C50" s="113"/>
      <c r="D50" s="111"/>
      <c r="E50" s="114"/>
      <c r="F50" s="114"/>
      <c r="G50" s="114"/>
    </row>
    <row r="51" spans="1:7" ht="24" customHeight="1" x14ac:dyDescent="0.25">
      <c r="A51" s="94"/>
      <c r="B51" s="92" t="s">
        <v>92</v>
      </c>
      <c r="C51" s="89"/>
      <c r="D51" s="94"/>
      <c r="E51" s="102"/>
      <c r="F51" s="102"/>
      <c r="G51" s="102"/>
    </row>
    <row r="52" spans="1:7" ht="22.5" customHeight="1" x14ac:dyDescent="0.25">
      <c r="A52" s="94">
        <v>30</v>
      </c>
      <c r="B52" s="89" t="s">
        <v>93</v>
      </c>
      <c r="C52" s="89" t="s">
        <v>65</v>
      </c>
      <c r="D52" s="94" t="s">
        <v>62</v>
      </c>
      <c r="E52" s="102">
        <v>100000</v>
      </c>
      <c r="F52" s="102"/>
      <c r="G52" s="102">
        <v>100000</v>
      </c>
    </row>
    <row r="53" spans="1:7" ht="24.75" customHeight="1" x14ac:dyDescent="0.25">
      <c r="A53" s="94"/>
      <c r="B53" s="92" t="s">
        <v>94</v>
      </c>
      <c r="C53" s="89"/>
      <c r="D53" s="94"/>
      <c r="E53" s="102"/>
      <c r="F53" s="102"/>
      <c r="G53" s="102"/>
    </row>
    <row r="54" spans="1:7" ht="31.5" x14ac:dyDescent="0.25">
      <c r="A54" s="94">
        <v>31</v>
      </c>
      <c r="B54" s="89" t="s">
        <v>142</v>
      </c>
      <c r="C54" s="89" t="s">
        <v>95</v>
      </c>
      <c r="D54" s="94" t="s">
        <v>62</v>
      </c>
      <c r="E54" s="102">
        <v>200000</v>
      </c>
      <c r="F54" s="102"/>
      <c r="G54" s="102">
        <v>200000</v>
      </c>
    </row>
    <row r="55" spans="1:7" ht="31.5" x14ac:dyDescent="0.25">
      <c r="A55" s="94">
        <v>32</v>
      </c>
      <c r="B55" s="92" t="s">
        <v>96</v>
      </c>
      <c r="C55" s="103"/>
      <c r="D55" s="104"/>
      <c r="E55" s="105"/>
      <c r="F55" s="105"/>
      <c r="G55" s="105"/>
    </row>
    <row r="56" spans="1:7" ht="31.5" x14ac:dyDescent="0.25">
      <c r="A56" s="94">
        <v>33</v>
      </c>
      <c r="B56" s="89" t="s">
        <v>97</v>
      </c>
      <c r="C56" s="89" t="s">
        <v>65</v>
      </c>
      <c r="D56" s="94" t="s">
        <v>62</v>
      </c>
      <c r="E56" s="102">
        <v>150000</v>
      </c>
      <c r="F56" s="102"/>
      <c r="G56" s="102">
        <v>1500000</v>
      </c>
    </row>
    <row r="57" spans="1:7" ht="47.25" x14ac:dyDescent="0.25">
      <c r="A57" s="94">
        <v>34</v>
      </c>
      <c r="B57" s="89" t="s">
        <v>286</v>
      </c>
      <c r="C57" s="89" t="s">
        <v>98</v>
      </c>
      <c r="D57" s="94" t="s">
        <v>62</v>
      </c>
      <c r="E57" s="102">
        <v>150000</v>
      </c>
      <c r="F57" s="102"/>
      <c r="G57" s="102">
        <v>100000</v>
      </c>
    </row>
    <row r="58" spans="1:7" ht="21" customHeight="1" x14ac:dyDescent="0.25">
      <c r="A58" s="94"/>
      <c r="B58" s="92" t="s">
        <v>99</v>
      </c>
      <c r="C58" s="89"/>
      <c r="D58" s="94"/>
      <c r="E58" s="102"/>
      <c r="F58" s="102"/>
      <c r="G58" s="102"/>
    </row>
    <row r="59" spans="1:7" x14ac:dyDescent="0.25">
      <c r="A59" s="94">
        <v>35</v>
      </c>
      <c r="B59" s="89" t="s">
        <v>100</v>
      </c>
      <c r="C59" s="89" t="s">
        <v>98</v>
      </c>
      <c r="D59" s="94" t="s">
        <v>62</v>
      </c>
      <c r="E59" s="102">
        <v>20000</v>
      </c>
      <c r="F59" s="102"/>
      <c r="G59" s="102">
        <v>50000</v>
      </c>
    </row>
    <row r="60" spans="1:7" ht="40.5" customHeight="1" x14ac:dyDescent="0.25">
      <c r="A60" s="94">
        <v>37</v>
      </c>
      <c r="B60" s="89" t="s">
        <v>101</v>
      </c>
      <c r="C60" s="89" t="s">
        <v>98</v>
      </c>
      <c r="D60" s="94" t="s">
        <v>62</v>
      </c>
      <c r="E60" s="102">
        <v>20000</v>
      </c>
      <c r="F60" s="102"/>
      <c r="G60" s="102">
        <v>20000</v>
      </c>
    </row>
    <row r="61" spans="1:7" ht="21.75" customHeight="1" x14ac:dyDescent="0.25">
      <c r="A61" s="94">
        <v>38</v>
      </c>
      <c r="B61" s="89" t="s">
        <v>274</v>
      </c>
      <c r="C61" s="89" t="s">
        <v>98</v>
      </c>
      <c r="D61" s="94" t="s">
        <v>62</v>
      </c>
      <c r="E61" s="102">
        <v>10000</v>
      </c>
      <c r="F61" s="102"/>
      <c r="G61" s="102">
        <v>10000</v>
      </c>
    </row>
    <row r="62" spans="1:7" ht="21.75" customHeight="1" x14ac:dyDescent="0.25">
      <c r="A62" s="94">
        <v>39</v>
      </c>
      <c r="B62" s="89" t="s">
        <v>227</v>
      </c>
      <c r="C62" s="89" t="s">
        <v>98</v>
      </c>
      <c r="D62" s="94" t="s">
        <v>62</v>
      </c>
      <c r="E62" s="102">
        <v>10000</v>
      </c>
      <c r="F62" s="102"/>
      <c r="G62" s="102">
        <v>10000</v>
      </c>
    </row>
    <row r="63" spans="1:7" ht="20.25" customHeight="1" x14ac:dyDescent="0.25">
      <c r="A63" s="94">
        <v>40</v>
      </c>
      <c r="B63" s="89" t="s">
        <v>102</v>
      </c>
      <c r="C63" s="89" t="s">
        <v>98</v>
      </c>
      <c r="D63" s="94" t="s">
        <v>62</v>
      </c>
      <c r="E63" s="102">
        <v>15000</v>
      </c>
      <c r="F63" s="102"/>
      <c r="G63" s="102">
        <v>15000</v>
      </c>
    </row>
    <row r="64" spans="1:7" ht="21" customHeight="1" x14ac:dyDescent="0.25">
      <c r="A64" s="94">
        <v>41</v>
      </c>
      <c r="B64" s="89" t="s">
        <v>103</v>
      </c>
      <c r="C64" s="89" t="s">
        <v>98</v>
      </c>
      <c r="D64" s="94" t="s">
        <v>62</v>
      </c>
      <c r="E64" s="102">
        <v>20000</v>
      </c>
      <c r="F64" s="102"/>
      <c r="G64" s="102">
        <v>20000</v>
      </c>
    </row>
    <row r="65" spans="1:7" ht="22.5" customHeight="1" x14ac:dyDescent="0.25">
      <c r="A65" s="94">
        <v>42</v>
      </c>
      <c r="B65" s="89" t="s">
        <v>104</v>
      </c>
      <c r="C65" s="89" t="s">
        <v>98</v>
      </c>
      <c r="D65" s="94" t="s">
        <v>62</v>
      </c>
      <c r="E65" s="102">
        <v>20000</v>
      </c>
      <c r="F65" s="102"/>
      <c r="G65" s="102">
        <v>20000</v>
      </c>
    </row>
    <row r="66" spans="1:7" ht="22.5" customHeight="1" x14ac:dyDescent="0.25">
      <c r="A66" s="94">
        <v>38</v>
      </c>
      <c r="B66" s="89" t="s">
        <v>275</v>
      </c>
      <c r="C66" s="89" t="s">
        <v>98</v>
      </c>
      <c r="D66" s="94" t="s">
        <v>62</v>
      </c>
      <c r="E66" s="102">
        <v>10000</v>
      </c>
      <c r="F66" s="102"/>
      <c r="G66" s="102">
        <v>10000</v>
      </c>
    </row>
    <row r="67" spans="1:7" ht="33" customHeight="1" x14ac:dyDescent="0.25">
      <c r="A67" s="94">
        <v>43</v>
      </c>
      <c r="B67" s="89" t="s">
        <v>218</v>
      </c>
      <c r="C67" s="89" t="s">
        <v>98</v>
      </c>
      <c r="D67" s="94" t="s">
        <v>62</v>
      </c>
      <c r="E67" s="102">
        <v>30000</v>
      </c>
      <c r="F67" s="102"/>
      <c r="G67" s="102">
        <v>30000</v>
      </c>
    </row>
    <row r="68" spans="1:7" x14ac:dyDescent="0.25">
      <c r="A68" s="94"/>
      <c r="B68" s="92" t="s">
        <v>105</v>
      </c>
      <c r="C68" s="89"/>
      <c r="D68" s="94"/>
      <c r="E68" s="102"/>
      <c r="F68" s="102"/>
      <c r="G68" s="102"/>
    </row>
    <row r="69" spans="1:7" ht="31.5" x14ac:dyDescent="0.25">
      <c r="A69" s="94">
        <v>44</v>
      </c>
      <c r="B69" s="89" t="s">
        <v>106</v>
      </c>
      <c r="C69" s="89" t="s">
        <v>65</v>
      </c>
      <c r="D69" s="94" t="s">
        <v>62</v>
      </c>
      <c r="E69" s="102">
        <v>150000</v>
      </c>
      <c r="F69" s="102"/>
      <c r="G69" s="102">
        <v>150000</v>
      </c>
    </row>
    <row r="70" spans="1:7" x14ac:dyDescent="0.25">
      <c r="A70" s="94"/>
      <c r="B70" s="92" t="s">
        <v>107</v>
      </c>
      <c r="C70" s="89"/>
      <c r="D70" s="94"/>
      <c r="E70" s="102"/>
      <c r="F70" s="102"/>
      <c r="G70" s="102"/>
    </row>
    <row r="71" spans="1:7" x14ac:dyDescent="0.25">
      <c r="A71" s="94"/>
      <c r="B71" s="92" t="s">
        <v>108</v>
      </c>
      <c r="C71" s="103"/>
      <c r="D71" s="104"/>
      <c r="E71" s="105"/>
      <c r="F71" s="105"/>
      <c r="G71" s="105"/>
    </row>
    <row r="72" spans="1:7" ht="38.25" customHeight="1" x14ac:dyDescent="0.25">
      <c r="A72" s="94">
        <v>45</v>
      </c>
      <c r="B72" s="89" t="s">
        <v>276</v>
      </c>
      <c r="C72" s="89" t="s">
        <v>143</v>
      </c>
      <c r="D72" s="104" t="s">
        <v>209</v>
      </c>
      <c r="E72" s="105">
        <v>199981</v>
      </c>
      <c r="F72" s="105">
        <v>122811.15</v>
      </c>
      <c r="G72" s="105">
        <f>E72-F72</f>
        <v>77169.850000000006</v>
      </c>
    </row>
    <row r="73" spans="1:7" ht="31.5" x14ac:dyDescent="0.25">
      <c r="A73" s="94">
        <v>46</v>
      </c>
      <c r="B73" s="89" t="s">
        <v>253</v>
      </c>
      <c r="C73" s="89" t="s">
        <v>143</v>
      </c>
      <c r="D73" s="94" t="s">
        <v>62</v>
      </c>
      <c r="E73" s="102">
        <v>500000</v>
      </c>
      <c r="F73" s="102"/>
      <c r="G73" s="102">
        <v>500000</v>
      </c>
    </row>
    <row r="74" spans="1:7" x14ac:dyDescent="0.25">
      <c r="A74" s="94"/>
      <c r="B74" s="92" t="s">
        <v>109</v>
      </c>
      <c r="C74" s="89"/>
      <c r="D74" s="94"/>
      <c r="E74" s="102"/>
      <c r="F74" s="102"/>
      <c r="G74" s="102"/>
    </row>
    <row r="75" spans="1:7" x14ac:dyDescent="0.25">
      <c r="A75" s="94"/>
      <c r="B75" s="92" t="s">
        <v>110</v>
      </c>
      <c r="C75" s="89"/>
      <c r="D75" s="94"/>
      <c r="E75" s="102"/>
      <c r="F75" s="102"/>
      <c r="G75" s="102"/>
    </row>
    <row r="76" spans="1:7" x14ac:dyDescent="0.25">
      <c r="A76" s="94">
        <v>50</v>
      </c>
      <c r="B76" s="89" t="s">
        <v>140</v>
      </c>
      <c r="C76" s="89" t="s">
        <v>61</v>
      </c>
      <c r="D76" s="94" t="s">
        <v>62</v>
      </c>
      <c r="E76" s="102">
        <v>100000</v>
      </c>
      <c r="F76" s="102"/>
      <c r="G76" s="102">
        <v>100000</v>
      </c>
    </row>
    <row r="77" spans="1:7" x14ac:dyDescent="0.25">
      <c r="A77" s="94">
        <v>51</v>
      </c>
      <c r="B77" s="89" t="s">
        <v>111</v>
      </c>
      <c r="C77" s="89" t="s">
        <v>61</v>
      </c>
      <c r="D77" s="94" t="s">
        <v>62</v>
      </c>
      <c r="E77" s="102">
        <v>307191</v>
      </c>
      <c r="F77" s="102"/>
      <c r="G77" s="102">
        <v>307191</v>
      </c>
    </row>
    <row r="78" spans="1:7" x14ac:dyDescent="0.25">
      <c r="A78" s="94">
        <v>52</v>
      </c>
      <c r="B78" s="89" t="s">
        <v>112</v>
      </c>
      <c r="C78" s="89" t="s">
        <v>61</v>
      </c>
      <c r="D78" s="94" t="s">
        <v>62</v>
      </c>
      <c r="E78" s="102">
        <v>230000</v>
      </c>
      <c r="F78" s="102"/>
      <c r="G78" s="102">
        <v>230000</v>
      </c>
    </row>
    <row r="79" spans="1:7" x14ac:dyDescent="0.25">
      <c r="A79" s="94">
        <v>53</v>
      </c>
      <c r="B79" s="89" t="s">
        <v>113</v>
      </c>
      <c r="C79" s="89" t="s">
        <v>61</v>
      </c>
      <c r="D79" s="94" t="s">
        <v>62</v>
      </c>
      <c r="E79" s="102">
        <v>30000</v>
      </c>
      <c r="F79" s="102"/>
      <c r="G79" s="102">
        <v>30000</v>
      </c>
    </row>
    <row r="80" spans="1:7" x14ac:dyDescent="0.25">
      <c r="A80" s="94"/>
      <c r="B80" s="92" t="s">
        <v>114</v>
      </c>
      <c r="C80" s="89"/>
      <c r="D80" s="94"/>
      <c r="E80" s="102"/>
      <c r="F80" s="102"/>
      <c r="G80" s="102"/>
    </row>
    <row r="81" spans="1:7" x14ac:dyDescent="0.25">
      <c r="A81" s="94">
        <v>54</v>
      </c>
      <c r="B81" s="89" t="s">
        <v>115</v>
      </c>
      <c r="C81" s="89" t="s">
        <v>65</v>
      </c>
      <c r="D81" s="94" t="s">
        <v>62</v>
      </c>
      <c r="E81" s="116">
        <v>421736.06</v>
      </c>
      <c r="F81" s="116"/>
      <c r="G81" s="116">
        <v>421736.06</v>
      </c>
    </row>
    <row r="82" spans="1:7" s="120" customFormat="1" x14ac:dyDescent="0.25">
      <c r="A82" s="117"/>
      <c r="B82" s="118"/>
      <c r="C82" s="117"/>
      <c r="D82" s="117"/>
      <c r="E82" s="117"/>
      <c r="F82" s="116"/>
      <c r="G82" s="119"/>
    </row>
    <row r="83" spans="1:7" x14ac:dyDescent="0.25">
      <c r="A83" s="121"/>
      <c r="B83" s="122" t="s">
        <v>221</v>
      </c>
      <c r="C83" s="121"/>
      <c r="D83" s="121"/>
      <c r="E83" s="121"/>
      <c r="F83" s="123"/>
      <c r="G83" s="3">
        <v>4217360.62</v>
      </c>
    </row>
    <row r="84" spans="1:7" x14ac:dyDescent="0.25">
      <c r="F84" s="125"/>
      <c r="G84" s="126"/>
    </row>
    <row r="85" spans="1:7" x14ac:dyDescent="0.25">
      <c r="C85" s="127"/>
      <c r="F85" s="129"/>
      <c r="G85" s="129"/>
    </row>
    <row r="86" spans="1:7" x14ac:dyDescent="0.25">
      <c r="F86" s="128"/>
      <c r="G86" s="129"/>
    </row>
    <row r="87" spans="1:7" x14ac:dyDescent="0.25">
      <c r="F87" s="128"/>
      <c r="G87" s="128"/>
    </row>
    <row r="88" spans="1:7" x14ac:dyDescent="0.25">
      <c r="F88" s="130"/>
      <c r="G88" s="128"/>
    </row>
    <row r="89" spans="1:7" x14ac:dyDescent="0.25">
      <c r="F89" s="128"/>
      <c r="G89" s="128"/>
    </row>
    <row r="90" spans="1:7" x14ac:dyDescent="0.25">
      <c r="F90" s="128"/>
      <c r="G90" s="128"/>
    </row>
    <row r="91" spans="1:7" x14ac:dyDescent="0.25">
      <c r="F91" s="128"/>
      <c r="G91" s="128"/>
    </row>
    <row r="92" spans="1:7" x14ac:dyDescent="0.25">
      <c r="F92" s="128"/>
      <c r="G92" s="128"/>
    </row>
    <row r="93" spans="1:7" x14ac:dyDescent="0.25">
      <c r="F93" s="128"/>
      <c r="G93" s="128"/>
    </row>
    <row r="94" spans="1:7" x14ac:dyDescent="0.25">
      <c r="F94" s="128"/>
      <c r="G94" s="128"/>
    </row>
    <row r="95" spans="1:7" x14ac:dyDescent="0.25">
      <c r="F95" s="128"/>
      <c r="G95" s="128"/>
    </row>
    <row r="96" spans="1:7" x14ac:dyDescent="0.25">
      <c r="F96" s="128"/>
      <c r="G96" s="128"/>
    </row>
    <row r="97" spans="6:7" x14ac:dyDescent="0.25">
      <c r="F97" s="128"/>
      <c r="G97" s="128"/>
    </row>
    <row r="98" spans="6:7" x14ac:dyDescent="0.25">
      <c r="F98" s="128"/>
      <c r="G98" s="128"/>
    </row>
    <row r="99" spans="6:7" x14ac:dyDescent="0.25">
      <c r="F99" s="128"/>
      <c r="G99" s="128"/>
    </row>
    <row r="100" spans="6:7" x14ac:dyDescent="0.25">
      <c r="F100" s="128"/>
      <c r="G100" s="128"/>
    </row>
    <row r="101" spans="6:7" x14ac:dyDescent="0.25">
      <c r="F101" s="128"/>
      <c r="G101" s="128"/>
    </row>
    <row r="102" spans="6:7" x14ac:dyDescent="0.25">
      <c r="F102" s="128"/>
      <c r="G102" s="128"/>
    </row>
    <row r="103" spans="6:7" x14ac:dyDescent="0.25">
      <c r="F103" s="128"/>
      <c r="G103" s="128"/>
    </row>
    <row r="104" spans="6:7" x14ac:dyDescent="0.25">
      <c r="F104" s="128"/>
      <c r="G104" s="128"/>
    </row>
    <row r="105" spans="6:7" x14ac:dyDescent="0.25">
      <c r="F105" s="128"/>
      <c r="G105" s="128"/>
    </row>
    <row r="106" spans="6:7" x14ac:dyDescent="0.25">
      <c r="F106" s="128"/>
      <c r="G106" s="128"/>
    </row>
    <row r="107" spans="6:7" x14ac:dyDescent="0.25">
      <c r="F107" s="128"/>
      <c r="G107" s="128"/>
    </row>
    <row r="108" spans="6:7" x14ac:dyDescent="0.25">
      <c r="F108" s="128"/>
      <c r="G108" s="128"/>
    </row>
    <row r="109" spans="6:7" x14ac:dyDescent="0.25">
      <c r="F109" s="128"/>
      <c r="G109" s="128"/>
    </row>
    <row r="110" spans="6:7" x14ac:dyDescent="0.25">
      <c r="F110" s="128"/>
      <c r="G110" s="128"/>
    </row>
    <row r="111" spans="6:7" x14ac:dyDescent="0.25">
      <c r="F111" s="128"/>
      <c r="G111" s="128"/>
    </row>
    <row r="112" spans="6:7" x14ac:dyDescent="0.25">
      <c r="F112" s="128"/>
      <c r="G112" s="128"/>
    </row>
    <row r="113" spans="6:7" x14ac:dyDescent="0.25">
      <c r="F113" s="128"/>
      <c r="G113" s="128"/>
    </row>
    <row r="114" spans="6:7" x14ac:dyDescent="0.25">
      <c r="F114" s="128"/>
      <c r="G114" s="128"/>
    </row>
    <row r="115" spans="6:7" x14ac:dyDescent="0.25">
      <c r="F115" s="128"/>
      <c r="G115" s="128"/>
    </row>
    <row r="116" spans="6:7" x14ac:dyDescent="0.25">
      <c r="F116" s="128"/>
      <c r="G116" s="128"/>
    </row>
    <row r="117" spans="6:7" x14ac:dyDescent="0.25">
      <c r="F117" s="128"/>
      <c r="G117" s="128"/>
    </row>
    <row r="118" spans="6:7" x14ac:dyDescent="0.25">
      <c r="F118" s="128"/>
      <c r="G118" s="128"/>
    </row>
    <row r="119" spans="6:7" x14ac:dyDescent="0.25">
      <c r="F119" s="128"/>
      <c r="G119" s="128"/>
    </row>
    <row r="120" spans="6:7" x14ac:dyDescent="0.25">
      <c r="F120" s="128"/>
      <c r="G120" s="128"/>
    </row>
    <row r="121" spans="6:7" x14ac:dyDescent="0.25">
      <c r="F121" s="128"/>
      <c r="G121" s="128"/>
    </row>
    <row r="122" spans="6:7" x14ac:dyDescent="0.25">
      <c r="F122" s="128"/>
      <c r="G122" s="128"/>
    </row>
    <row r="123" spans="6:7" x14ac:dyDescent="0.25">
      <c r="F123" s="128"/>
      <c r="G123" s="128"/>
    </row>
    <row r="124" spans="6:7" x14ac:dyDescent="0.25">
      <c r="F124" s="128"/>
      <c r="G124" s="128"/>
    </row>
    <row r="125" spans="6:7" x14ac:dyDescent="0.25">
      <c r="F125" s="128"/>
      <c r="G125" s="128"/>
    </row>
    <row r="126" spans="6:7" x14ac:dyDescent="0.25">
      <c r="F126" s="128"/>
      <c r="G126" s="128"/>
    </row>
    <row r="127" spans="6:7" x14ac:dyDescent="0.25">
      <c r="F127" s="128"/>
      <c r="G127" s="128"/>
    </row>
    <row r="128" spans="6:7" x14ac:dyDescent="0.25">
      <c r="F128" s="128"/>
      <c r="G128" s="128"/>
    </row>
    <row r="129" spans="6:7" x14ac:dyDescent="0.25">
      <c r="F129" s="128"/>
      <c r="G129" s="128"/>
    </row>
    <row r="130" spans="6:7" x14ac:dyDescent="0.25">
      <c r="F130" s="128"/>
      <c r="G130" s="128"/>
    </row>
    <row r="131" spans="6:7" x14ac:dyDescent="0.25">
      <c r="F131" s="128"/>
      <c r="G131" s="128"/>
    </row>
    <row r="132" spans="6:7" x14ac:dyDescent="0.25">
      <c r="F132" s="128"/>
      <c r="G132" s="128"/>
    </row>
    <row r="133" spans="6:7" x14ac:dyDescent="0.25">
      <c r="F133" s="128"/>
      <c r="G133" s="128"/>
    </row>
    <row r="134" spans="6:7" x14ac:dyDescent="0.25">
      <c r="F134" s="128"/>
      <c r="G134" s="128"/>
    </row>
    <row r="135" spans="6:7" x14ac:dyDescent="0.25">
      <c r="F135" s="128"/>
      <c r="G135" s="128"/>
    </row>
    <row r="136" spans="6:7" x14ac:dyDescent="0.25">
      <c r="F136" s="128"/>
      <c r="G136" s="90"/>
    </row>
    <row r="137" spans="6:7" x14ac:dyDescent="0.25">
      <c r="F137" s="128"/>
      <c r="G137" s="90"/>
    </row>
    <row r="138" spans="6:7" x14ac:dyDescent="0.25">
      <c r="F138" s="128"/>
      <c r="G138" s="90"/>
    </row>
    <row r="139" spans="6:7" x14ac:dyDescent="0.25">
      <c r="F139" s="128"/>
      <c r="G139" s="90"/>
    </row>
    <row r="140" spans="6:7" x14ac:dyDescent="0.25">
      <c r="G140" s="90"/>
    </row>
    <row r="141" spans="6:7" x14ac:dyDescent="0.25">
      <c r="G141" s="90"/>
    </row>
    <row r="142" spans="6:7" x14ac:dyDescent="0.25">
      <c r="G142" s="90"/>
    </row>
    <row r="143" spans="6:7" x14ac:dyDescent="0.25">
      <c r="G143" s="90"/>
    </row>
    <row r="144" spans="6:7" x14ac:dyDescent="0.25">
      <c r="G144" s="90"/>
    </row>
    <row r="145" spans="7:7" x14ac:dyDescent="0.25">
      <c r="G145" s="90"/>
    </row>
    <row r="146" spans="7:7" x14ac:dyDescent="0.25">
      <c r="G146" s="90"/>
    </row>
    <row r="147" spans="7:7" x14ac:dyDescent="0.25">
      <c r="G147" s="90"/>
    </row>
    <row r="148" spans="7:7" x14ac:dyDescent="0.25">
      <c r="G148" s="90"/>
    </row>
    <row r="149" spans="7:7" x14ac:dyDescent="0.25">
      <c r="G149" s="90"/>
    </row>
    <row r="150" spans="7:7" x14ac:dyDescent="0.25">
      <c r="G150" s="90"/>
    </row>
    <row r="151" spans="7:7" x14ac:dyDescent="0.25">
      <c r="G151" s="90"/>
    </row>
    <row r="152" spans="7:7" x14ac:dyDescent="0.25">
      <c r="G152" s="90"/>
    </row>
    <row r="153" spans="7:7" x14ac:dyDescent="0.25">
      <c r="G153" s="90"/>
    </row>
    <row r="154" spans="7:7" x14ac:dyDescent="0.25">
      <c r="G154" s="90"/>
    </row>
    <row r="155" spans="7:7" x14ac:dyDescent="0.25">
      <c r="G155" s="90"/>
    </row>
    <row r="156" spans="7:7" x14ac:dyDescent="0.25">
      <c r="G156" s="90"/>
    </row>
    <row r="157" spans="7:7" x14ac:dyDescent="0.25">
      <c r="G157" s="90"/>
    </row>
    <row r="158" spans="7:7" x14ac:dyDescent="0.25">
      <c r="G158" s="90"/>
    </row>
    <row r="159" spans="7:7" x14ac:dyDescent="0.25">
      <c r="G159" s="90"/>
    </row>
    <row r="160" spans="7:7" x14ac:dyDescent="0.25">
      <c r="G160" s="90"/>
    </row>
    <row r="161" spans="7:7" x14ac:dyDescent="0.25">
      <c r="G161" s="90"/>
    </row>
    <row r="162" spans="7:7" x14ac:dyDescent="0.25">
      <c r="G162" s="90"/>
    </row>
    <row r="163" spans="7:7" x14ac:dyDescent="0.25">
      <c r="G163" s="90"/>
    </row>
    <row r="164" spans="7:7" x14ac:dyDescent="0.25">
      <c r="G164" s="90"/>
    </row>
    <row r="165" spans="7:7" x14ac:dyDescent="0.25">
      <c r="G165" s="90"/>
    </row>
    <row r="166" spans="7:7" x14ac:dyDescent="0.25">
      <c r="G166" s="90"/>
    </row>
    <row r="167" spans="7:7" x14ac:dyDescent="0.25">
      <c r="G167" s="90"/>
    </row>
    <row r="168" spans="7:7" x14ac:dyDescent="0.25">
      <c r="G168" s="90"/>
    </row>
    <row r="169" spans="7:7" x14ac:dyDescent="0.25">
      <c r="G169" s="90"/>
    </row>
    <row r="170" spans="7:7" x14ac:dyDescent="0.25">
      <c r="G170" s="90"/>
    </row>
    <row r="171" spans="7:7" x14ac:dyDescent="0.25">
      <c r="G171" s="90"/>
    </row>
    <row r="172" spans="7:7" x14ac:dyDescent="0.25">
      <c r="G172" s="90"/>
    </row>
    <row r="173" spans="7:7" x14ac:dyDescent="0.25">
      <c r="G173" s="90"/>
    </row>
    <row r="174" spans="7:7" x14ac:dyDescent="0.25">
      <c r="G174" s="90"/>
    </row>
    <row r="175" spans="7:7" x14ac:dyDescent="0.25">
      <c r="G175" s="90"/>
    </row>
    <row r="176" spans="7:7" x14ac:dyDescent="0.25">
      <c r="G176" s="90"/>
    </row>
    <row r="177" spans="7:7" x14ac:dyDescent="0.25">
      <c r="G177" s="90"/>
    </row>
    <row r="178" spans="7:7" x14ac:dyDescent="0.25">
      <c r="G178" s="90"/>
    </row>
    <row r="179" spans="7:7" x14ac:dyDescent="0.25">
      <c r="G179" s="90"/>
    </row>
    <row r="180" spans="7:7" x14ac:dyDescent="0.25">
      <c r="G180" s="90"/>
    </row>
    <row r="181" spans="7:7" x14ac:dyDescent="0.25">
      <c r="G181" s="90"/>
    </row>
    <row r="182" spans="7:7" x14ac:dyDescent="0.25">
      <c r="G182" s="90"/>
    </row>
    <row r="183" spans="7:7" x14ac:dyDescent="0.25">
      <c r="G183" s="90"/>
    </row>
    <row r="184" spans="7:7" x14ac:dyDescent="0.25">
      <c r="G184" s="90"/>
    </row>
    <row r="185" spans="7:7" x14ac:dyDescent="0.25">
      <c r="G185" s="90"/>
    </row>
    <row r="186" spans="7:7" x14ac:dyDescent="0.25">
      <c r="G186" s="90"/>
    </row>
    <row r="187" spans="7:7" x14ac:dyDescent="0.25">
      <c r="G187" s="90"/>
    </row>
    <row r="188" spans="7:7" x14ac:dyDescent="0.25">
      <c r="G188" s="90"/>
    </row>
    <row r="189" spans="7:7" x14ac:dyDescent="0.25">
      <c r="G189" s="90"/>
    </row>
    <row r="190" spans="7:7" x14ac:dyDescent="0.25">
      <c r="G190" s="90"/>
    </row>
    <row r="191" spans="7:7" x14ac:dyDescent="0.25">
      <c r="G191" s="90"/>
    </row>
    <row r="192" spans="7:7" x14ac:dyDescent="0.25">
      <c r="G192" s="90"/>
    </row>
    <row r="193" spans="7:7" x14ac:dyDescent="0.25">
      <c r="G193" s="90"/>
    </row>
    <row r="194" spans="7:7" x14ac:dyDescent="0.25">
      <c r="G194" s="90"/>
    </row>
    <row r="195" spans="7:7" x14ac:dyDescent="0.25">
      <c r="G195" s="90"/>
    </row>
    <row r="196" spans="7:7" x14ac:dyDescent="0.25">
      <c r="G196" s="90"/>
    </row>
    <row r="197" spans="7:7" x14ac:dyDescent="0.25">
      <c r="G197" s="90"/>
    </row>
    <row r="198" spans="7:7" x14ac:dyDescent="0.25">
      <c r="G198" s="90"/>
    </row>
    <row r="199" spans="7:7" x14ac:dyDescent="0.25">
      <c r="G199" s="90"/>
    </row>
    <row r="200" spans="7:7" x14ac:dyDescent="0.25">
      <c r="G200" s="90"/>
    </row>
    <row r="201" spans="7:7" x14ac:dyDescent="0.25">
      <c r="G201" s="90"/>
    </row>
    <row r="202" spans="7:7" x14ac:dyDescent="0.25">
      <c r="G202" s="90"/>
    </row>
    <row r="203" spans="7:7" x14ac:dyDescent="0.25">
      <c r="G203" s="90"/>
    </row>
    <row r="204" spans="7:7" x14ac:dyDescent="0.25">
      <c r="G204" s="90"/>
    </row>
    <row r="205" spans="7:7" x14ac:dyDescent="0.25">
      <c r="G205" s="90"/>
    </row>
    <row r="206" spans="7:7" x14ac:dyDescent="0.25">
      <c r="G206" s="90"/>
    </row>
    <row r="207" spans="7:7" x14ac:dyDescent="0.25">
      <c r="G207" s="90"/>
    </row>
    <row r="208" spans="7:7" x14ac:dyDescent="0.25">
      <c r="G208" s="90"/>
    </row>
    <row r="209" spans="7:7" x14ac:dyDescent="0.25">
      <c r="G209" s="90"/>
    </row>
    <row r="210" spans="7:7" x14ac:dyDescent="0.25">
      <c r="G210" s="90"/>
    </row>
    <row r="211" spans="7:7" x14ac:dyDescent="0.25">
      <c r="G211" s="90"/>
    </row>
    <row r="212" spans="7:7" x14ac:dyDescent="0.25">
      <c r="G212" s="90"/>
    </row>
    <row r="213" spans="7:7" x14ac:dyDescent="0.25">
      <c r="G213" s="90"/>
    </row>
    <row r="214" spans="7:7" x14ac:dyDescent="0.25">
      <c r="G214" s="90"/>
    </row>
    <row r="215" spans="7:7" x14ac:dyDescent="0.25">
      <c r="G215" s="90"/>
    </row>
    <row r="216" spans="7:7" x14ac:dyDescent="0.25">
      <c r="G216" s="90"/>
    </row>
    <row r="217" spans="7:7" x14ac:dyDescent="0.25">
      <c r="G217" s="90"/>
    </row>
    <row r="218" spans="7:7" x14ac:dyDescent="0.25">
      <c r="G218" s="90"/>
    </row>
    <row r="219" spans="7:7" x14ac:dyDescent="0.25">
      <c r="G219" s="90"/>
    </row>
    <row r="220" spans="7:7" x14ac:dyDescent="0.25">
      <c r="G220" s="90"/>
    </row>
    <row r="221" spans="7:7" x14ac:dyDescent="0.25">
      <c r="G221" s="90"/>
    </row>
    <row r="222" spans="7:7" x14ac:dyDescent="0.25">
      <c r="G222" s="90"/>
    </row>
    <row r="223" spans="7:7" x14ac:dyDescent="0.25">
      <c r="G223" s="90"/>
    </row>
    <row r="224" spans="7:7" x14ac:dyDescent="0.25">
      <c r="G224" s="90"/>
    </row>
    <row r="225" spans="7:7" x14ac:dyDescent="0.25">
      <c r="G225" s="90"/>
    </row>
    <row r="226" spans="7:7" x14ac:dyDescent="0.25">
      <c r="G226" s="90"/>
    </row>
    <row r="227" spans="7:7" x14ac:dyDescent="0.25">
      <c r="G227" s="90"/>
    </row>
    <row r="228" spans="7:7" x14ac:dyDescent="0.25">
      <c r="G228" s="90"/>
    </row>
    <row r="229" spans="7:7" x14ac:dyDescent="0.25">
      <c r="G229" s="90"/>
    </row>
    <row r="230" spans="7:7" x14ac:dyDescent="0.25">
      <c r="G230" s="90"/>
    </row>
    <row r="231" spans="7:7" x14ac:dyDescent="0.25">
      <c r="G231" s="90"/>
    </row>
    <row r="232" spans="7:7" x14ac:dyDescent="0.25">
      <c r="G232" s="90"/>
    </row>
    <row r="233" spans="7:7" x14ac:dyDescent="0.25">
      <c r="G233" s="90"/>
    </row>
    <row r="234" spans="7:7" x14ac:dyDescent="0.25">
      <c r="G234" s="90"/>
    </row>
    <row r="235" spans="7:7" x14ac:dyDescent="0.25">
      <c r="G235" s="90"/>
    </row>
    <row r="236" spans="7:7" x14ac:dyDescent="0.25">
      <c r="G236" s="90"/>
    </row>
    <row r="237" spans="7:7" x14ac:dyDescent="0.25">
      <c r="G237" s="90"/>
    </row>
    <row r="238" spans="7:7" x14ac:dyDescent="0.25">
      <c r="G238" s="90"/>
    </row>
    <row r="239" spans="7:7" x14ac:dyDescent="0.25">
      <c r="G239" s="90"/>
    </row>
    <row r="240" spans="7:7" x14ac:dyDescent="0.25">
      <c r="G240" s="90"/>
    </row>
    <row r="241" spans="7:7" x14ac:dyDescent="0.25">
      <c r="G241" s="90"/>
    </row>
    <row r="242" spans="7:7" x14ac:dyDescent="0.25">
      <c r="G242" s="90"/>
    </row>
    <row r="243" spans="7:7" x14ac:dyDescent="0.25">
      <c r="G243" s="90"/>
    </row>
    <row r="244" spans="7:7" x14ac:dyDescent="0.25">
      <c r="G244" s="90"/>
    </row>
    <row r="245" spans="7:7" x14ac:dyDescent="0.25">
      <c r="G245" s="90"/>
    </row>
    <row r="246" spans="7:7" x14ac:dyDescent="0.25">
      <c r="G246" s="90"/>
    </row>
    <row r="247" spans="7:7" x14ac:dyDescent="0.25">
      <c r="G247" s="90"/>
    </row>
    <row r="248" spans="7:7" x14ac:dyDescent="0.25">
      <c r="G248" s="90"/>
    </row>
    <row r="249" spans="7:7" x14ac:dyDescent="0.25">
      <c r="G249" s="90"/>
    </row>
    <row r="250" spans="7:7" x14ac:dyDescent="0.25">
      <c r="G250" s="90"/>
    </row>
    <row r="251" spans="7:7" x14ac:dyDescent="0.25">
      <c r="G251" s="90"/>
    </row>
    <row r="252" spans="7:7" x14ac:dyDescent="0.25">
      <c r="G252" s="90"/>
    </row>
    <row r="253" spans="7:7" x14ac:dyDescent="0.25">
      <c r="G253" s="90"/>
    </row>
    <row r="254" spans="7:7" x14ac:dyDescent="0.25">
      <c r="G254" s="90"/>
    </row>
    <row r="255" spans="7:7" x14ac:dyDescent="0.25">
      <c r="G255" s="90"/>
    </row>
    <row r="256" spans="7:7" x14ac:dyDescent="0.25">
      <c r="G256" s="90"/>
    </row>
    <row r="257" spans="7:7" x14ac:dyDescent="0.25">
      <c r="G257" s="90"/>
    </row>
    <row r="258" spans="7:7" x14ac:dyDescent="0.25">
      <c r="G258" s="90"/>
    </row>
    <row r="259" spans="7:7" x14ac:dyDescent="0.25">
      <c r="G259" s="90"/>
    </row>
    <row r="260" spans="7:7" x14ac:dyDescent="0.25">
      <c r="G260" s="90"/>
    </row>
    <row r="261" spans="7:7" x14ac:dyDescent="0.25">
      <c r="G261" s="90"/>
    </row>
    <row r="262" spans="7:7" x14ac:dyDescent="0.25">
      <c r="G262" s="90"/>
    </row>
    <row r="263" spans="7:7" x14ac:dyDescent="0.25">
      <c r="G263" s="90"/>
    </row>
    <row r="264" spans="7:7" x14ac:dyDescent="0.25">
      <c r="G264" s="90"/>
    </row>
    <row r="265" spans="7:7" x14ac:dyDescent="0.25">
      <c r="G265" s="90"/>
    </row>
    <row r="266" spans="7:7" x14ac:dyDescent="0.25">
      <c r="G266" s="90"/>
    </row>
    <row r="267" spans="7:7" x14ac:dyDescent="0.25">
      <c r="G267" s="90"/>
    </row>
    <row r="268" spans="7:7" x14ac:dyDescent="0.25">
      <c r="G268" s="90"/>
    </row>
    <row r="269" spans="7:7" x14ac:dyDescent="0.25">
      <c r="G269" s="90"/>
    </row>
    <row r="270" spans="7:7" x14ac:dyDescent="0.25">
      <c r="G270" s="90"/>
    </row>
    <row r="271" spans="7:7" x14ac:dyDescent="0.25">
      <c r="G271" s="90"/>
    </row>
    <row r="272" spans="7:7" x14ac:dyDescent="0.25">
      <c r="G272" s="90"/>
    </row>
    <row r="273" spans="7:7" x14ac:dyDescent="0.25">
      <c r="G273" s="90"/>
    </row>
    <row r="274" spans="7:7" x14ac:dyDescent="0.25">
      <c r="G274" s="90"/>
    </row>
    <row r="275" spans="7:7" x14ac:dyDescent="0.25">
      <c r="G275" s="90"/>
    </row>
    <row r="276" spans="7:7" x14ac:dyDescent="0.25">
      <c r="G276" s="90"/>
    </row>
    <row r="277" spans="7:7" x14ac:dyDescent="0.25">
      <c r="G277" s="90"/>
    </row>
    <row r="278" spans="7:7" x14ac:dyDescent="0.25">
      <c r="G278" s="90"/>
    </row>
    <row r="279" spans="7:7" x14ac:dyDescent="0.25">
      <c r="G279" s="90"/>
    </row>
    <row r="280" spans="7:7" x14ac:dyDescent="0.25">
      <c r="G280" s="90"/>
    </row>
    <row r="281" spans="7:7" x14ac:dyDescent="0.25">
      <c r="G281" s="90"/>
    </row>
    <row r="282" spans="7:7" x14ac:dyDescent="0.25">
      <c r="G282" s="90"/>
    </row>
    <row r="283" spans="7:7" x14ac:dyDescent="0.25">
      <c r="G283" s="90"/>
    </row>
    <row r="284" spans="7:7" x14ac:dyDescent="0.25">
      <c r="G284" s="90"/>
    </row>
    <row r="285" spans="7:7" x14ac:dyDescent="0.25">
      <c r="G285" s="90"/>
    </row>
    <row r="286" spans="7:7" x14ac:dyDescent="0.25">
      <c r="G286" s="90"/>
    </row>
    <row r="287" spans="7:7" x14ac:dyDescent="0.25">
      <c r="G287" s="90"/>
    </row>
    <row r="288" spans="7:7" x14ac:dyDescent="0.25">
      <c r="G288" s="90"/>
    </row>
    <row r="289" spans="7:7" x14ac:dyDescent="0.25">
      <c r="G289" s="90"/>
    </row>
    <row r="290" spans="7:7" x14ac:dyDescent="0.25">
      <c r="G290" s="90"/>
    </row>
    <row r="291" spans="7:7" x14ac:dyDescent="0.25">
      <c r="G291" s="90"/>
    </row>
    <row r="292" spans="7:7" x14ac:dyDescent="0.25">
      <c r="G292" s="90"/>
    </row>
    <row r="293" spans="7:7" x14ac:dyDescent="0.25">
      <c r="G293" s="90"/>
    </row>
    <row r="294" spans="7:7" x14ac:dyDescent="0.25">
      <c r="G294" s="90"/>
    </row>
    <row r="295" spans="7:7" x14ac:dyDescent="0.25">
      <c r="G295" s="90"/>
    </row>
    <row r="296" spans="7:7" x14ac:dyDescent="0.25">
      <c r="G296" s="90"/>
    </row>
    <row r="297" spans="7:7" x14ac:dyDescent="0.25">
      <c r="G297" s="90"/>
    </row>
    <row r="298" spans="7:7" x14ac:dyDescent="0.25">
      <c r="G298" s="90"/>
    </row>
    <row r="299" spans="7:7" x14ac:dyDescent="0.25">
      <c r="G299" s="90"/>
    </row>
    <row r="300" spans="7:7" x14ac:dyDescent="0.25">
      <c r="G300" s="90"/>
    </row>
    <row r="301" spans="7:7" x14ac:dyDescent="0.25">
      <c r="G301" s="90"/>
    </row>
    <row r="302" spans="7:7" x14ac:dyDescent="0.25">
      <c r="G302" s="90"/>
    </row>
    <row r="303" spans="7:7" x14ac:dyDescent="0.25">
      <c r="G303" s="90"/>
    </row>
    <row r="304" spans="7:7" x14ac:dyDescent="0.25">
      <c r="G304" s="90"/>
    </row>
    <row r="305" spans="7:7" x14ac:dyDescent="0.25">
      <c r="G305" s="90"/>
    </row>
    <row r="306" spans="7:7" x14ac:dyDescent="0.25">
      <c r="G306" s="90"/>
    </row>
    <row r="307" spans="7:7" x14ac:dyDescent="0.25">
      <c r="G307" s="90"/>
    </row>
    <row r="308" spans="7:7" x14ac:dyDescent="0.25">
      <c r="G308" s="90"/>
    </row>
    <row r="309" spans="7:7" x14ac:dyDescent="0.25">
      <c r="G309" s="90"/>
    </row>
    <row r="310" spans="7:7" x14ac:dyDescent="0.25">
      <c r="G310" s="90"/>
    </row>
    <row r="311" spans="7:7" x14ac:dyDescent="0.25">
      <c r="G311" s="90"/>
    </row>
    <row r="312" spans="7:7" x14ac:dyDescent="0.25">
      <c r="G312" s="90"/>
    </row>
    <row r="313" spans="7:7" x14ac:dyDescent="0.25">
      <c r="G313" s="90"/>
    </row>
    <row r="314" spans="7:7" x14ac:dyDescent="0.25">
      <c r="G314" s="90"/>
    </row>
    <row r="315" spans="7:7" x14ac:dyDescent="0.25">
      <c r="G315" s="90"/>
    </row>
    <row r="316" spans="7:7" x14ac:dyDescent="0.25">
      <c r="G316" s="90"/>
    </row>
    <row r="317" spans="7:7" x14ac:dyDescent="0.25">
      <c r="G317" s="90"/>
    </row>
    <row r="318" spans="7:7" x14ac:dyDescent="0.25">
      <c r="G318" s="90"/>
    </row>
    <row r="319" spans="7:7" x14ac:dyDescent="0.25">
      <c r="G319" s="90"/>
    </row>
    <row r="320" spans="7:7" x14ac:dyDescent="0.25">
      <c r="G320" s="90"/>
    </row>
    <row r="321" spans="7:7" x14ac:dyDescent="0.25">
      <c r="G321" s="90"/>
    </row>
    <row r="322" spans="7:7" x14ac:dyDescent="0.25">
      <c r="G322" s="90"/>
    </row>
    <row r="323" spans="7:7" x14ac:dyDescent="0.25">
      <c r="G323" s="90"/>
    </row>
    <row r="324" spans="7:7" x14ac:dyDescent="0.25">
      <c r="G324" s="90"/>
    </row>
    <row r="325" spans="7:7" x14ac:dyDescent="0.25">
      <c r="G325" s="90"/>
    </row>
    <row r="326" spans="7:7" x14ac:dyDescent="0.25">
      <c r="G326" s="90"/>
    </row>
    <row r="327" spans="7:7" x14ac:dyDescent="0.25">
      <c r="G327" s="90"/>
    </row>
    <row r="328" spans="7:7" x14ac:dyDescent="0.25">
      <c r="G328" s="90"/>
    </row>
    <row r="329" spans="7:7" x14ac:dyDescent="0.25">
      <c r="G329" s="90"/>
    </row>
    <row r="330" spans="7:7" x14ac:dyDescent="0.25">
      <c r="G330" s="90"/>
    </row>
    <row r="331" spans="7:7" x14ac:dyDescent="0.25">
      <c r="G331" s="90"/>
    </row>
    <row r="332" spans="7:7" x14ac:dyDescent="0.25">
      <c r="G332" s="90"/>
    </row>
    <row r="333" spans="7:7" x14ac:dyDescent="0.25">
      <c r="G333" s="90"/>
    </row>
    <row r="334" spans="7:7" x14ac:dyDescent="0.25">
      <c r="G334" s="90"/>
    </row>
    <row r="335" spans="7:7" x14ac:dyDescent="0.25">
      <c r="G335" s="90"/>
    </row>
    <row r="336" spans="7:7" x14ac:dyDescent="0.25">
      <c r="G336" s="90"/>
    </row>
    <row r="337" spans="7:7" x14ac:dyDescent="0.25">
      <c r="G337" s="90"/>
    </row>
    <row r="338" spans="7:7" x14ac:dyDescent="0.25">
      <c r="G338" s="90"/>
    </row>
    <row r="339" spans="7:7" x14ac:dyDescent="0.25">
      <c r="G339" s="90"/>
    </row>
    <row r="340" spans="7:7" x14ac:dyDescent="0.25">
      <c r="G340" s="90"/>
    </row>
    <row r="341" spans="7:7" x14ac:dyDescent="0.25">
      <c r="G341" s="90"/>
    </row>
    <row r="342" spans="7:7" x14ac:dyDescent="0.25">
      <c r="G342" s="90"/>
    </row>
    <row r="343" spans="7:7" x14ac:dyDescent="0.25">
      <c r="G343" s="90"/>
    </row>
    <row r="344" spans="7:7" x14ac:dyDescent="0.25">
      <c r="G344" s="90"/>
    </row>
    <row r="345" spans="7:7" x14ac:dyDescent="0.25">
      <c r="G345" s="90"/>
    </row>
    <row r="346" spans="7:7" x14ac:dyDescent="0.25">
      <c r="G346" s="90"/>
    </row>
    <row r="347" spans="7:7" x14ac:dyDescent="0.25">
      <c r="G347" s="90"/>
    </row>
    <row r="348" spans="7:7" x14ac:dyDescent="0.25">
      <c r="G348" s="90"/>
    </row>
    <row r="349" spans="7:7" x14ac:dyDescent="0.25">
      <c r="G349" s="90"/>
    </row>
    <row r="350" spans="7:7" x14ac:dyDescent="0.25">
      <c r="G350" s="90"/>
    </row>
    <row r="351" spans="7:7" x14ac:dyDescent="0.25">
      <c r="G351" s="90"/>
    </row>
    <row r="352" spans="7:7" x14ac:dyDescent="0.25">
      <c r="G352" s="90"/>
    </row>
    <row r="353" spans="7:7" x14ac:dyDescent="0.25">
      <c r="G353" s="90"/>
    </row>
    <row r="354" spans="7:7" x14ac:dyDescent="0.25">
      <c r="G354" s="90"/>
    </row>
    <row r="355" spans="7:7" x14ac:dyDescent="0.25">
      <c r="G355" s="90"/>
    </row>
    <row r="356" spans="7:7" x14ac:dyDescent="0.25">
      <c r="G356" s="90"/>
    </row>
    <row r="357" spans="7:7" x14ac:dyDescent="0.25">
      <c r="G357" s="90"/>
    </row>
    <row r="358" spans="7:7" x14ac:dyDescent="0.25">
      <c r="G358" s="90"/>
    </row>
    <row r="359" spans="7:7" x14ac:dyDescent="0.25">
      <c r="G359" s="90"/>
    </row>
    <row r="360" spans="7:7" x14ac:dyDescent="0.25">
      <c r="G360" s="90"/>
    </row>
    <row r="361" spans="7:7" x14ac:dyDescent="0.25">
      <c r="G361" s="90"/>
    </row>
    <row r="362" spans="7:7" x14ac:dyDescent="0.25">
      <c r="G362" s="90"/>
    </row>
    <row r="363" spans="7:7" x14ac:dyDescent="0.25">
      <c r="G363" s="90"/>
    </row>
    <row r="364" spans="7:7" x14ac:dyDescent="0.25">
      <c r="G364" s="90"/>
    </row>
    <row r="365" spans="7:7" x14ac:dyDescent="0.25">
      <c r="G365" s="90"/>
    </row>
    <row r="366" spans="7:7" x14ac:dyDescent="0.25">
      <c r="G366" s="90"/>
    </row>
    <row r="367" spans="7:7" x14ac:dyDescent="0.25">
      <c r="G367" s="90"/>
    </row>
    <row r="368" spans="7:7" x14ac:dyDescent="0.25">
      <c r="G368" s="90"/>
    </row>
    <row r="369" spans="7:7" x14ac:dyDescent="0.25">
      <c r="G369" s="90"/>
    </row>
    <row r="370" spans="7:7" x14ac:dyDescent="0.25">
      <c r="G370" s="90"/>
    </row>
    <row r="371" spans="7:7" x14ac:dyDescent="0.25">
      <c r="G371" s="90"/>
    </row>
    <row r="372" spans="7:7" x14ac:dyDescent="0.25">
      <c r="G372" s="90"/>
    </row>
    <row r="373" spans="7:7" x14ac:dyDescent="0.25">
      <c r="G373" s="90"/>
    </row>
    <row r="374" spans="7:7" x14ac:dyDescent="0.25">
      <c r="G374" s="90"/>
    </row>
    <row r="375" spans="7:7" x14ac:dyDescent="0.25">
      <c r="G375" s="90"/>
    </row>
    <row r="376" spans="7:7" x14ac:dyDescent="0.25">
      <c r="G376" s="90"/>
    </row>
    <row r="377" spans="7:7" x14ac:dyDescent="0.25">
      <c r="G377" s="90"/>
    </row>
    <row r="378" spans="7:7" x14ac:dyDescent="0.25">
      <c r="G378" s="90"/>
    </row>
    <row r="379" spans="7:7" x14ac:dyDescent="0.25">
      <c r="G379" s="90"/>
    </row>
    <row r="380" spans="7:7" x14ac:dyDescent="0.25">
      <c r="G380" s="90"/>
    </row>
    <row r="381" spans="7:7" x14ac:dyDescent="0.25">
      <c r="G381" s="90"/>
    </row>
    <row r="382" spans="7:7" x14ac:dyDescent="0.25">
      <c r="G382" s="90"/>
    </row>
    <row r="383" spans="7:7" x14ac:dyDescent="0.25">
      <c r="G383" s="90"/>
    </row>
    <row r="384" spans="7:7" x14ac:dyDescent="0.25">
      <c r="G384" s="90"/>
    </row>
    <row r="385" spans="7:7" x14ac:dyDescent="0.25">
      <c r="G385" s="90"/>
    </row>
    <row r="386" spans="7:7" x14ac:dyDescent="0.25">
      <c r="G386" s="90"/>
    </row>
    <row r="387" spans="7:7" x14ac:dyDescent="0.25">
      <c r="G387" s="90"/>
    </row>
    <row r="388" spans="7:7" x14ac:dyDescent="0.25">
      <c r="G388" s="90"/>
    </row>
    <row r="389" spans="7:7" x14ac:dyDescent="0.25">
      <c r="G389" s="90"/>
    </row>
    <row r="390" spans="7:7" x14ac:dyDescent="0.25">
      <c r="G390" s="90"/>
    </row>
    <row r="391" spans="7:7" x14ac:dyDescent="0.25">
      <c r="G391" s="90"/>
    </row>
    <row r="392" spans="7:7" x14ac:dyDescent="0.25">
      <c r="G392" s="90"/>
    </row>
    <row r="393" spans="7:7" x14ac:dyDescent="0.25">
      <c r="G393" s="90"/>
    </row>
    <row r="394" spans="7:7" x14ac:dyDescent="0.25">
      <c r="G394" s="90"/>
    </row>
    <row r="395" spans="7:7" x14ac:dyDescent="0.25">
      <c r="G395" s="90"/>
    </row>
    <row r="396" spans="7:7" x14ac:dyDescent="0.25">
      <c r="G396" s="90"/>
    </row>
    <row r="397" spans="7:7" x14ac:dyDescent="0.25">
      <c r="G397" s="90"/>
    </row>
    <row r="398" spans="7:7" x14ac:dyDescent="0.25">
      <c r="G398" s="90"/>
    </row>
    <row r="399" spans="7:7" x14ac:dyDescent="0.25">
      <c r="G399" s="90"/>
    </row>
    <row r="400" spans="7:7" x14ac:dyDescent="0.25">
      <c r="G400" s="90"/>
    </row>
    <row r="401" spans="7:7" x14ac:dyDescent="0.25">
      <c r="G401" s="90"/>
    </row>
    <row r="402" spans="7:7" x14ac:dyDescent="0.25">
      <c r="G402" s="90"/>
    </row>
    <row r="403" spans="7:7" x14ac:dyDescent="0.25">
      <c r="G403" s="90"/>
    </row>
    <row r="404" spans="7:7" x14ac:dyDescent="0.25">
      <c r="G404" s="90"/>
    </row>
    <row r="405" spans="7:7" x14ac:dyDescent="0.25">
      <c r="G405" s="90"/>
    </row>
    <row r="406" spans="7:7" x14ac:dyDescent="0.25">
      <c r="G406" s="90"/>
    </row>
    <row r="407" spans="7:7" x14ac:dyDescent="0.25">
      <c r="G407" s="90"/>
    </row>
    <row r="408" spans="7:7" x14ac:dyDescent="0.25">
      <c r="G408" s="90"/>
    </row>
    <row r="409" spans="7:7" x14ac:dyDescent="0.25">
      <c r="G409" s="90"/>
    </row>
    <row r="410" spans="7:7" x14ac:dyDescent="0.25">
      <c r="G410" s="90"/>
    </row>
    <row r="411" spans="7:7" x14ac:dyDescent="0.25">
      <c r="G411" s="90"/>
    </row>
    <row r="412" spans="7:7" x14ac:dyDescent="0.25">
      <c r="G412" s="90"/>
    </row>
    <row r="413" spans="7:7" x14ac:dyDescent="0.25">
      <c r="G413" s="90"/>
    </row>
    <row r="414" spans="7:7" x14ac:dyDescent="0.25">
      <c r="G414" s="90"/>
    </row>
    <row r="415" spans="7:7" x14ac:dyDescent="0.25">
      <c r="G415" s="90"/>
    </row>
    <row r="416" spans="7:7" x14ac:dyDescent="0.25">
      <c r="G416" s="90"/>
    </row>
    <row r="417" spans="7:7" x14ac:dyDescent="0.25">
      <c r="G417" s="90"/>
    </row>
    <row r="418" spans="7:7" x14ac:dyDescent="0.25">
      <c r="G418" s="90"/>
    </row>
    <row r="419" spans="7:7" x14ac:dyDescent="0.25">
      <c r="G419" s="90"/>
    </row>
    <row r="420" spans="7:7" x14ac:dyDescent="0.25">
      <c r="G420" s="90"/>
    </row>
    <row r="421" spans="7:7" x14ac:dyDescent="0.25">
      <c r="G421" s="90"/>
    </row>
    <row r="422" spans="7:7" x14ac:dyDescent="0.25">
      <c r="G422" s="90"/>
    </row>
    <row r="423" spans="7:7" x14ac:dyDescent="0.25">
      <c r="G423" s="90"/>
    </row>
    <row r="424" spans="7:7" x14ac:dyDescent="0.25">
      <c r="G424" s="90"/>
    </row>
    <row r="425" spans="7:7" x14ac:dyDescent="0.25">
      <c r="G425" s="90"/>
    </row>
    <row r="426" spans="7:7" x14ac:dyDescent="0.25">
      <c r="G426" s="90"/>
    </row>
    <row r="427" spans="7:7" x14ac:dyDescent="0.25">
      <c r="G427" s="90"/>
    </row>
    <row r="428" spans="7:7" x14ac:dyDescent="0.25">
      <c r="G428" s="90"/>
    </row>
    <row r="429" spans="7:7" x14ac:dyDescent="0.25">
      <c r="G429" s="90"/>
    </row>
    <row r="430" spans="7:7" x14ac:dyDescent="0.25">
      <c r="G430" s="90"/>
    </row>
    <row r="431" spans="7:7" x14ac:dyDescent="0.25">
      <c r="G431" s="90"/>
    </row>
    <row r="432" spans="7:7" x14ac:dyDescent="0.25">
      <c r="G432" s="90"/>
    </row>
    <row r="433" spans="7:7" x14ac:dyDescent="0.25">
      <c r="G433" s="90"/>
    </row>
    <row r="434" spans="7:7" x14ac:dyDescent="0.25">
      <c r="G434" s="90"/>
    </row>
    <row r="435" spans="7:7" x14ac:dyDescent="0.25">
      <c r="G435" s="90"/>
    </row>
    <row r="436" spans="7:7" x14ac:dyDescent="0.25">
      <c r="G436" s="90"/>
    </row>
    <row r="437" spans="7:7" x14ac:dyDescent="0.25">
      <c r="G437" s="90"/>
    </row>
    <row r="438" spans="7:7" x14ac:dyDescent="0.25">
      <c r="G438" s="90"/>
    </row>
    <row r="439" spans="7:7" x14ac:dyDescent="0.25">
      <c r="G439" s="90"/>
    </row>
    <row r="440" spans="7:7" x14ac:dyDescent="0.25">
      <c r="G440" s="90"/>
    </row>
    <row r="441" spans="7:7" x14ac:dyDescent="0.25">
      <c r="G441" s="90"/>
    </row>
    <row r="442" spans="7:7" x14ac:dyDescent="0.25">
      <c r="G442" s="90"/>
    </row>
    <row r="443" spans="7:7" x14ac:dyDescent="0.25">
      <c r="G443" s="90"/>
    </row>
    <row r="444" spans="7:7" x14ac:dyDescent="0.25">
      <c r="G444" s="90"/>
    </row>
    <row r="445" spans="7:7" x14ac:dyDescent="0.25">
      <c r="G445" s="90"/>
    </row>
    <row r="446" spans="7:7" x14ac:dyDescent="0.25">
      <c r="G446" s="90"/>
    </row>
    <row r="447" spans="7:7" x14ac:dyDescent="0.25">
      <c r="G447" s="90"/>
    </row>
    <row r="448" spans="7:7" x14ac:dyDescent="0.25">
      <c r="G448" s="90"/>
    </row>
    <row r="449" spans="7:7" x14ac:dyDescent="0.25">
      <c r="G449" s="90"/>
    </row>
    <row r="450" spans="7:7" x14ac:dyDescent="0.25">
      <c r="G450" s="90"/>
    </row>
    <row r="451" spans="7:7" x14ac:dyDescent="0.25">
      <c r="G451" s="90"/>
    </row>
    <row r="452" spans="7:7" x14ac:dyDescent="0.25">
      <c r="G452" s="90"/>
    </row>
    <row r="453" spans="7:7" x14ac:dyDescent="0.25">
      <c r="G453" s="90"/>
    </row>
    <row r="454" spans="7:7" x14ac:dyDescent="0.25">
      <c r="G454" s="90"/>
    </row>
    <row r="455" spans="7:7" x14ac:dyDescent="0.25">
      <c r="G455" s="90"/>
    </row>
    <row r="456" spans="7:7" x14ac:dyDescent="0.25">
      <c r="G456" s="90"/>
    </row>
    <row r="457" spans="7:7" x14ac:dyDescent="0.25">
      <c r="G457" s="90"/>
    </row>
    <row r="458" spans="7:7" x14ac:dyDescent="0.25">
      <c r="G458" s="90"/>
    </row>
    <row r="459" spans="7:7" x14ac:dyDescent="0.25">
      <c r="G459" s="90"/>
    </row>
    <row r="460" spans="7:7" x14ac:dyDescent="0.25">
      <c r="G460" s="90"/>
    </row>
    <row r="461" spans="7:7" x14ac:dyDescent="0.25">
      <c r="G461" s="90"/>
    </row>
    <row r="462" spans="7:7" x14ac:dyDescent="0.25">
      <c r="G462" s="90"/>
    </row>
    <row r="463" spans="7:7" x14ac:dyDescent="0.25">
      <c r="G463" s="90"/>
    </row>
    <row r="464" spans="7:7" x14ac:dyDescent="0.25">
      <c r="G464" s="90"/>
    </row>
    <row r="465" spans="7:7" x14ac:dyDescent="0.25">
      <c r="G465" s="90"/>
    </row>
    <row r="466" spans="7:7" x14ac:dyDescent="0.25">
      <c r="G466" s="90"/>
    </row>
    <row r="467" spans="7:7" x14ac:dyDescent="0.25">
      <c r="G467" s="90"/>
    </row>
    <row r="468" spans="7:7" x14ac:dyDescent="0.25">
      <c r="G468" s="90"/>
    </row>
    <row r="469" spans="7:7" x14ac:dyDescent="0.25">
      <c r="G469" s="90"/>
    </row>
    <row r="470" spans="7:7" x14ac:dyDescent="0.25">
      <c r="G470" s="90"/>
    </row>
    <row r="471" spans="7:7" x14ac:dyDescent="0.25">
      <c r="G471" s="90"/>
    </row>
    <row r="472" spans="7:7" x14ac:dyDescent="0.25">
      <c r="G472" s="90"/>
    </row>
    <row r="473" spans="7:7" x14ac:dyDescent="0.25">
      <c r="G473" s="90"/>
    </row>
    <row r="474" spans="7:7" x14ac:dyDescent="0.25">
      <c r="G474" s="90"/>
    </row>
    <row r="475" spans="7:7" x14ac:dyDescent="0.25">
      <c r="G475" s="90"/>
    </row>
    <row r="476" spans="7:7" x14ac:dyDescent="0.25">
      <c r="G476" s="90"/>
    </row>
    <row r="477" spans="7:7" x14ac:dyDescent="0.25">
      <c r="G477" s="90"/>
    </row>
    <row r="478" spans="7:7" x14ac:dyDescent="0.25">
      <c r="G478" s="90"/>
    </row>
    <row r="479" spans="7:7" x14ac:dyDescent="0.25">
      <c r="G479" s="90"/>
    </row>
    <row r="480" spans="7:7" x14ac:dyDescent="0.25">
      <c r="G480" s="90"/>
    </row>
    <row r="481" spans="7:7" x14ac:dyDescent="0.25">
      <c r="G481" s="90"/>
    </row>
    <row r="482" spans="7:7" x14ac:dyDescent="0.25">
      <c r="G482" s="90"/>
    </row>
    <row r="483" spans="7:7" x14ac:dyDescent="0.25">
      <c r="G483" s="90"/>
    </row>
    <row r="484" spans="7:7" x14ac:dyDescent="0.25">
      <c r="G484" s="90"/>
    </row>
    <row r="485" spans="7:7" x14ac:dyDescent="0.25">
      <c r="G485" s="90"/>
    </row>
    <row r="486" spans="7:7" x14ac:dyDescent="0.25">
      <c r="G486" s="90"/>
    </row>
    <row r="487" spans="7:7" x14ac:dyDescent="0.25">
      <c r="G487" s="90"/>
    </row>
    <row r="488" spans="7:7" x14ac:dyDescent="0.25">
      <c r="G488" s="90"/>
    </row>
    <row r="489" spans="7:7" x14ac:dyDescent="0.25">
      <c r="G489" s="90"/>
    </row>
    <row r="490" spans="7:7" x14ac:dyDescent="0.25">
      <c r="G490" s="90"/>
    </row>
    <row r="491" spans="7:7" x14ac:dyDescent="0.25">
      <c r="G491" s="90"/>
    </row>
    <row r="492" spans="7:7" x14ac:dyDescent="0.25">
      <c r="G492" s="90"/>
    </row>
    <row r="493" spans="7:7" x14ac:dyDescent="0.25">
      <c r="G493" s="90"/>
    </row>
    <row r="494" spans="7:7" x14ac:dyDescent="0.25">
      <c r="G494" s="90"/>
    </row>
    <row r="495" spans="7:7" x14ac:dyDescent="0.25">
      <c r="G495" s="90"/>
    </row>
    <row r="496" spans="7:7" x14ac:dyDescent="0.25">
      <c r="G496" s="90"/>
    </row>
    <row r="497" spans="7:7" x14ac:dyDescent="0.25">
      <c r="G497" s="90"/>
    </row>
    <row r="498" spans="7:7" x14ac:dyDescent="0.25">
      <c r="G498" s="90"/>
    </row>
    <row r="499" spans="7:7" x14ac:dyDescent="0.25">
      <c r="G499" s="90"/>
    </row>
    <row r="500" spans="7:7" x14ac:dyDescent="0.25">
      <c r="G500" s="90"/>
    </row>
    <row r="501" spans="7:7" x14ac:dyDescent="0.25">
      <c r="G501" s="90"/>
    </row>
    <row r="502" spans="7:7" x14ac:dyDescent="0.25">
      <c r="G502" s="90"/>
    </row>
    <row r="503" spans="7:7" x14ac:dyDescent="0.25">
      <c r="G503" s="90"/>
    </row>
    <row r="504" spans="7:7" x14ac:dyDescent="0.25">
      <c r="G504" s="90"/>
    </row>
    <row r="505" spans="7:7" x14ac:dyDescent="0.25">
      <c r="G505" s="90"/>
    </row>
    <row r="506" spans="7:7" x14ac:dyDescent="0.25">
      <c r="G506" s="90"/>
    </row>
    <row r="507" spans="7:7" x14ac:dyDescent="0.25">
      <c r="G507" s="90"/>
    </row>
    <row r="508" spans="7:7" x14ac:dyDescent="0.25">
      <c r="G508" s="90"/>
    </row>
    <row r="509" spans="7:7" x14ac:dyDescent="0.25">
      <c r="G509" s="90"/>
    </row>
    <row r="510" spans="7:7" x14ac:dyDescent="0.25">
      <c r="G510" s="90"/>
    </row>
    <row r="511" spans="7:7" x14ac:dyDescent="0.25">
      <c r="G511" s="90"/>
    </row>
    <row r="512" spans="7:7" x14ac:dyDescent="0.25">
      <c r="G512" s="90"/>
    </row>
    <row r="513" spans="7:7" x14ac:dyDescent="0.25">
      <c r="G513" s="90"/>
    </row>
    <row r="514" spans="7:7" x14ac:dyDescent="0.25">
      <c r="G514" s="90"/>
    </row>
    <row r="515" spans="7:7" x14ac:dyDescent="0.25">
      <c r="G515" s="90"/>
    </row>
    <row r="516" spans="7:7" x14ac:dyDescent="0.25">
      <c r="G516" s="90"/>
    </row>
    <row r="517" spans="7:7" x14ac:dyDescent="0.25">
      <c r="G517" s="90"/>
    </row>
    <row r="518" spans="7:7" x14ac:dyDescent="0.25">
      <c r="G518" s="90"/>
    </row>
    <row r="519" spans="7:7" x14ac:dyDescent="0.25">
      <c r="G519" s="90"/>
    </row>
    <row r="520" spans="7:7" x14ac:dyDescent="0.25">
      <c r="G520" s="90"/>
    </row>
    <row r="521" spans="7:7" x14ac:dyDescent="0.25">
      <c r="G521" s="90"/>
    </row>
    <row r="522" spans="7:7" x14ac:dyDescent="0.25">
      <c r="G522" s="90"/>
    </row>
    <row r="523" spans="7:7" x14ac:dyDescent="0.25">
      <c r="G523" s="90"/>
    </row>
    <row r="524" spans="7:7" x14ac:dyDescent="0.25">
      <c r="G524" s="90"/>
    </row>
    <row r="525" spans="7:7" x14ac:dyDescent="0.25">
      <c r="G525" s="90"/>
    </row>
    <row r="526" spans="7:7" x14ac:dyDescent="0.25">
      <c r="G526" s="90"/>
    </row>
    <row r="527" spans="7:7" x14ac:dyDescent="0.25">
      <c r="G527" s="90"/>
    </row>
    <row r="528" spans="7:7" x14ac:dyDescent="0.25">
      <c r="G528" s="90"/>
    </row>
    <row r="529" spans="7:7" x14ac:dyDescent="0.25">
      <c r="G529" s="90"/>
    </row>
    <row r="530" spans="7:7" x14ac:dyDescent="0.25">
      <c r="G530" s="90"/>
    </row>
    <row r="531" spans="7:7" x14ac:dyDescent="0.25">
      <c r="G531" s="90"/>
    </row>
    <row r="532" spans="7:7" x14ac:dyDescent="0.25">
      <c r="G532" s="90"/>
    </row>
    <row r="533" spans="7:7" x14ac:dyDescent="0.25">
      <c r="G533" s="90"/>
    </row>
    <row r="534" spans="7:7" x14ac:dyDescent="0.25">
      <c r="G534" s="90"/>
    </row>
    <row r="535" spans="7:7" x14ac:dyDescent="0.25">
      <c r="G535" s="90"/>
    </row>
    <row r="536" spans="7:7" x14ac:dyDescent="0.25">
      <c r="G536" s="90"/>
    </row>
    <row r="537" spans="7:7" x14ac:dyDescent="0.25">
      <c r="G537" s="90"/>
    </row>
    <row r="538" spans="7:7" x14ac:dyDescent="0.25">
      <c r="G538" s="90"/>
    </row>
    <row r="539" spans="7:7" x14ac:dyDescent="0.25">
      <c r="G539" s="90"/>
    </row>
    <row r="540" spans="7:7" x14ac:dyDescent="0.25">
      <c r="G540" s="90"/>
    </row>
    <row r="541" spans="7:7" x14ac:dyDescent="0.25">
      <c r="G541" s="90"/>
    </row>
    <row r="542" spans="7:7" x14ac:dyDescent="0.25">
      <c r="G542" s="90"/>
    </row>
    <row r="543" spans="7:7" x14ac:dyDescent="0.25">
      <c r="G543" s="90"/>
    </row>
    <row r="544" spans="7:7" x14ac:dyDescent="0.25">
      <c r="G544" s="90"/>
    </row>
    <row r="545" spans="7:7" x14ac:dyDescent="0.25">
      <c r="G545" s="90"/>
    </row>
    <row r="546" spans="7:7" x14ac:dyDescent="0.25">
      <c r="G546" s="90"/>
    </row>
    <row r="547" spans="7:7" x14ac:dyDescent="0.25">
      <c r="G547" s="90"/>
    </row>
    <row r="548" spans="7:7" x14ac:dyDescent="0.25">
      <c r="G548" s="90"/>
    </row>
    <row r="549" spans="7:7" x14ac:dyDescent="0.25">
      <c r="G549" s="90"/>
    </row>
    <row r="550" spans="7:7" x14ac:dyDescent="0.25">
      <c r="G550" s="90"/>
    </row>
    <row r="551" spans="7:7" x14ac:dyDescent="0.25">
      <c r="G551" s="90"/>
    </row>
    <row r="552" spans="7:7" x14ac:dyDescent="0.25">
      <c r="G552" s="90"/>
    </row>
    <row r="553" spans="7:7" x14ac:dyDescent="0.25">
      <c r="G553" s="90"/>
    </row>
    <row r="554" spans="7:7" x14ac:dyDescent="0.25">
      <c r="G554" s="90"/>
    </row>
    <row r="555" spans="7:7" x14ac:dyDescent="0.25">
      <c r="G555" s="90"/>
    </row>
    <row r="556" spans="7:7" x14ac:dyDescent="0.25">
      <c r="G556" s="90"/>
    </row>
    <row r="557" spans="7:7" x14ac:dyDescent="0.25">
      <c r="G557" s="90"/>
    </row>
    <row r="558" spans="7:7" x14ac:dyDescent="0.25">
      <c r="G558" s="90"/>
    </row>
    <row r="559" spans="7:7" x14ac:dyDescent="0.25">
      <c r="G559" s="90"/>
    </row>
    <row r="560" spans="7:7" x14ac:dyDescent="0.25">
      <c r="G560" s="90"/>
    </row>
    <row r="561" spans="7:7" x14ac:dyDescent="0.25">
      <c r="G561" s="90"/>
    </row>
    <row r="562" spans="7:7" x14ac:dyDescent="0.25">
      <c r="G562" s="90"/>
    </row>
    <row r="563" spans="7:7" x14ac:dyDescent="0.25">
      <c r="G563" s="90"/>
    </row>
    <row r="564" spans="7:7" x14ac:dyDescent="0.25">
      <c r="G564" s="90"/>
    </row>
    <row r="565" spans="7:7" x14ac:dyDescent="0.25">
      <c r="G565" s="90"/>
    </row>
    <row r="566" spans="7:7" x14ac:dyDescent="0.25">
      <c r="G566" s="90"/>
    </row>
    <row r="567" spans="7:7" x14ac:dyDescent="0.25">
      <c r="G567" s="90"/>
    </row>
    <row r="568" spans="7:7" x14ac:dyDescent="0.25">
      <c r="G568" s="90"/>
    </row>
    <row r="569" spans="7:7" x14ac:dyDescent="0.25">
      <c r="G569" s="90"/>
    </row>
    <row r="570" spans="7:7" x14ac:dyDescent="0.25">
      <c r="G570" s="90"/>
    </row>
    <row r="571" spans="7:7" x14ac:dyDescent="0.25">
      <c r="G571" s="90"/>
    </row>
    <row r="572" spans="7:7" x14ac:dyDescent="0.25">
      <c r="G572" s="90"/>
    </row>
    <row r="573" spans="7:7" x14ac:dyDescent="0.25">
      <c r="G573" s="90"/>
    </row>
    <row r="574" spans="7:7" x14ac:dyDescent="0.25">
      <c r="G574" s="90"/>
    </row>
    <row r="575" spans="7:7" x14ac:dyDescent="0.25">
      <c r="G575" s="90"/>
    </row>
    <row r="576" spans="7:7" x14ac:dyDescent="0.25">
      <c r="G576" s="90"/>
    </row>
    <row r="577" spans="7:7" x14ac:dyDescent="0.25">
      <c r="G577" s="90"/>
    </row>
    <row r="578" spans="7:7" x14ac:dyDescent="0.25">
      <c r="G578" s="90"/>
    </row>
    <row r="579" spans="7:7" x14ac:dyDescent="0.25">
      <c r="G579" s="90"/>
    </row>
    <row r="580" spans="7:7" x14ac:dyDescent="0.25">
      <c r="G580" s="90"/>
    </row>
    <row r="581" spans="7:7" x14ac:dyDescent="0.25">
      <c r="G581" s="90"/>
    </row>
    <row r="582" spans="7:7" x14ac:dyDescent="0.25">
      <c r="G582" s="90"/>
    </row>
    <row r="583" spans="7:7" x14ac:dyDescent="0.25">
      <c r="G583" s="90"/>
    </row>
    <row r="584" spans="7:7" x14ac:dyDescent="0.25">
      <c r="G584" s="90"/>
    </row>
    <row r="585" spans="7:7" x14ac:dyDescent="0.25">
      <c r="G585" s="90"/>
    </row>
    <row r="586" spans="7:7" x14ac:dyDescent="0.25">
      <c r="G586" s="90"/>
    </row>
    <row r="587" spans="7:7" x14ac:dyDescent="0.25">
      <c r="G587" s="90"/>
    </row>
    <row r="588" spans="7:7" x14ac:dyDescent="0.25">
      <c r="G588" s="90"/>
    </row>
    <row r="589" spans="7:7" x14ac:dyDescent="0.25">
      <c r="G589" s="90"/>
    </row>
    <row r="590" spans="7:7" x14ac:dyDescent="0.25">
      <c r="G590" s="90"/>
    </row>
    <row r="591" spans="7:7" x14ac:dyDescent="0.25">
      <c r="G591" s="90"/>
    </row>
    <row r="592" spans="7:7" x14ac:dyDescent="0.25">
      <c r="G592" s="90"/>
    </row>
    <row r="593" spans="7:7" x14ac:dyDescent="0.25">
      <c r="G593" s="90"/>
    </row>
    <row r="594" spans="7:7" x14ac:dyDescent="0.25">
      <c r="G594" s="90"/>
    </row>
    <row r="595" spans="7:7" x14ac:dyDescent="0.25">
      <c r="G595" s="90"/>
    </row>
    <row r="596" spans="7:7" x14ac:dyDescent="0.25">
      <c r="G596" s="90"/>
    </row>
    <row r="597" spans="7:7" x14ac:dyDescent="0.25">
      <c r="G597" s="90"/>
    </row>
    <row r="598" spans="7:7" x14ac:dyDescent="0.25">
      <c r="G598" s="90"/>
    </row>
    <row r="599" spans="7:7" x14ac:dyDescent="0.25">
      <c r="G599" s="90"/>
    </row>
    <row r="600" spans="7:7" x14ac:dyDescent="0.25">
      <c r="G600" s="90"/>
    </row>
    <row r="601" spans="7:7" x14ac:dyDescent="0.25">
      <c r="G601" s="90"/>
    </row>
    <row r="602" spans="7:7" x14ac:dyDescent="0.25">
      <c r="G602" s="90"/>
    </row>
    <row r="603" spans="7:7" x14ac:dyDescent="0.25">
      <c r="G603" s="90"/>
    </row>
    <row r="604" spans="7:7" x14ac:dyDescent="0.25">
      <c r="G604" s="90"/>
    </row>
    <row r="605" spans="7:7" x14ac:dyDescent="0.25">
      <c r="G605" s="90"/>
    </row>
    <row r="606" spans="7:7" x14ac:dyDescent="0.25">
      <c r="G606" s="90"/>
    </row>
    <row r="607" spans="7:7" x14ac:dyDescent="0.25">
      <c r="G607" s="90"/>
    </row>
    <row r="608" spans="7:7" x14ac:dyDescent="0.25">
      <c r="G608" s="90"/>
    </row>
    <row r="609" spans="7:7" x14ac:dyDescent="0.25">
      <c r="G609" s="90"/>
    </row>
    <row r="610" spans="7:7" x14ac:dyDescent="0.25">
      <c r="G610" s="90"/>
    </row>
    <row r="611" spans="7:7" x14ac:dyDescent="0.25">
      <c r="G611" s="90"/>
    </row>
    <row r="612" spans="7:7" x14ac:dyDescent="0.25">
      <c r="G612" s="90"/>
    </row>
    <row r="613" spans="7:7" x14ac:dyDescent="0.25">
      <c r="G613" s="90"/>
    </row>
    <row r="614" spans="7:7" x14ac:dyDescent="0.25">
      <c r="G614" s="90"/>
    </row>
    <row r="615" spans="7:7" x14ac:dyDescent="0.25">
      <c r="G615" s="90"/>
    </row>
    <row r="616" spans="7:7" x14ac:dyDescent="0.25">
      <c r="G616" s="90"/>
    </row>
    <row r="617" spans="7:7" x14ac:dyDescent="0.25">
      <c r="G617" s="90"/>
    </row>
    <row r="618" spans="7:7" x14ac:dyDescent="0.25">
      <c r="G618" s="90"/>
    </row>
    <row r="619" spans="7:7" x14ac:dyDescent="0.25">
      <c r="G619" s="90"/>
    </row>
    <row r="620" spans="7:7" x14ac:dyDescent="0.25">
      <c r="G620" s="90"/>
    </row>
    <row r="621" spans="7:7" x14ac:dyDescent="0.25">
      <c r="G621" s="90"/>
    </row>
    <row r="622" spans="7:7" x14ac:dyDescent="0.25">
      <c r="G622" s="90"/>
    </row>
    <row r="623" spans="7:7" x14ac:dyDescent="0.25">
      <c r="G623" s="90"/>
    </row>
    <row r="624" spans="7:7" x14ac:dyDescent="0.25">
      <c r="G624" s="90"/>
    </row>
    <row r="625" spans="7:7" x14ac:dyDescent="0.25">
      <c r="G625" s="90"/>
    </row>
    <row r="626" spans="7:7" x14ac:dyDescent="0.25">
      <c r="G626" s="90"/>
    </row>
    <row r="627" spans="7:7" x14ac:dyDescent="0.25">
      <c r="G627" s="90"/>
    </row>
    <row r="628" spans="7:7" x14ac:dyDescent="0.25">
      <c r="G628" s="90"/>
    </row>
    <row r="629" spans="7:7" x14ac:dyDescent="0.25">
      <c r="G629" s="90"/>
    </row>
    <row r="630" spans="7:7" x14ac:dyDescent="0.25">
      <c r="G630" s="90"/>
    </row>
    <row r="631" spans="7:7" x14ac:dyDescent="0.25">
      <c r="G631" s="90"/>
    </row>
    <row r="632" spans="7:7" x14ac:dyDescent="0.25">
      <c r="G632" s="90"/>
    </row>
    <row r="633" spans="7:7" x14ac:dyDescent="0.25">
      <c r="G633" s="90"/>
    </row>
    <row r="634" spans="7:7" x14ac:dyDescent="0.25">
      <c r="G634" s="90"/>
    </row>
    <row r="635" spans="7:7" x14ac:dyDescent="0.25">
      <c r="G635" s="90"/>
    </row>
    <row r="636" spans="7:7" x14ac:dyDescent="0.25">
      <c r="G636" s="90"/>
    </row>
    <row r="637" spans="7:7" x14ac:dyDescent="0.25">
      <c r="G637" s="90"/>
    </row>
    <row r="638" spans="7:7" x14ac:dyDescent="0.25">
      <c r="G638" s="90"/>
    </row>
    <row r="639" spans="7:7" x14ac:dyDescent="0.25">
      <c r="G639" s="90"/>
    </row>
    <row r="640" spans="7:7" x14ac:dyDescent="0.25">
      <c r="G640" s="90"/>
    </row>
    <row r="641" spans="7:7" x14ac:dyDescent="0.25">
      <c r="G641" s="90"/>
    </row>
    <row r="642" spans="7:7" x14ac:dyDescent="0.25">
      <c r="G642" s="90"/>
    </row>
    <row r="643" spans="7:7" x14ac:dyDescent="0.25">
      <c r="G643" s="90"/>
    </row>
    <row r="644" spans="7:7" x14ac:dyDescent="0.25">
      <c r="G644" s="90"/>
    </row>
    <row r="645" spans="7:7" x14ac:dyDescent="0.25">
      <c r="G645" s="90"/>
    </row>
    <row r="646" spans="7:7" x14ac:dyDescent="0.25">
      <c r="G646" s="90"/>
    </row>
    <row r="647" spans="7:7" x14ac:dyDescent="0.25">
      <c r="G647" s="90"/>
    </row>
    <row r="648" spans="7:7" x14ac:dyDescent="0.25">
      <c r="G648" s="90"/>
    </row>
    <row r="649" spans="7:7" x14ac:dyDescent="0.25">
      <c r="G649" s="90"/>
    </row>
    <row r="650" spans="7:7" x14ac:dyDescent="0.25">
      <c r="G650" s="90"/>
    </row>
    <row r="651" spans="7:7" x14ac:dyDescent="0.25">
      <c r="G651" s="90"/>
    </row>
    <row r="652" spans="7:7" x14ac:dyDescent="0.25">
      <c r="G652" s="90"/>
    </row>
    <row r="653" spans="7:7" x14ac:dyDescent="0.25">
      <c r="G653" s="90"/>
    </row>
    <row r="654" spans="7:7" x14ac:dyDescent="0.25">
      <c r="G654" s="90"/>
    </row>
    <row r="655" spans="7:7" x14ac:dyDescent="0.25">
      <c r="G655" s="90"/>
    </row>
    <row r="656" spans="7:7" x14ac:dyDescent="0.25">
      <c r="G656" s="90"/>
    </row>
    <row r="657" spans="7:7" x14ac:dyDescent="0.25">
      <c r="G657" s="90"/>
    </row>
    <row r="658" spans="7:7" x14ac:dyDescent="0.25">
      <c r="G658" s="90"/>
    </row>
    <row r="659" spans="7:7" x14ac:dyDescent="0.25">
      <c r="G659" s="90"/>
    </row>
    <row r="660" spans="7:7" x14ac:dyDescent="0.25">
      <c r="G660" s="90"/>
    </row>
    <row r="661" spans="7:7" x14ac:dyDescent="0.25">
      <c r="G661" s="90"/>
    </row>
    <row r="662" spans="7:7" x14ac:dyDescent="0.25">
      <c r="G662" s="90"/>
    </row>
    <row r="663" spans="7:7" x14ac:dyDescent="0.25">
      <c r="G663" s="90"/>
    </row>
    <row r="664" spans="7:7" x14ac:dyDescent="0.25">
      <c r="G664" s="90"/>
    </row>
    <row r="665" spans="7:7" x14ac:dyDescent="0.25">
      <c r="G665" s="90"/>
    </row>
    <row r="666" spans="7:7" x14ac:dyDescent="0.25">
      <c r="G666" s="90"/>
    </row>
    <row r="667" spans="7:7" x14ac:dyDescent="0.25">
      <c r="G667" s="90"/>
    </row>
    <row r="668" spans="7:7" x14ac:dyDescent="0.25">
      <c r="G668" s="90"/>
    </row>
    <row r="669" spans="7:7" x14ac:dyDescent="0.25">
      <c r="G669" s="90"/>
    </row>
    <row r="670" spans="7:7" x14ac:dyDescent="0.25">
      <c r="G670" s="90"/>
    </row>
  </sheetData>
  <mergeCells count="3">
    <mergeCell ref="A1:G1"/>
    <mergeCell ref="A2:G2"/>
    <mergeCell ref="C4:G4"/>
  </mergeCells>
  <pageMargins left="0.53553921568627449" right="0.7" top="0.75" bottom="0.75" header="0.3" footer="0.3"/>
  <pageSetup scale="95" orientation="landscape" r:id="rId1"/>
  <headerFooter>
    <oddHeader>&amp;C&amp;P</oddHeader>
    <oddFooter>&amp;CPage &amp;P&amp;R&amp;A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H13"/>
  <sheetViews>
    <sheetView view="pageLayout" topLeftCell="A7" zoomScaleNormal="100" workbookViewId="0">
      <selection activeCell="C12" sqref="C12"/>
    </sheetView>
  </sheetViews>
  <sheetFormatPr defaultRowHeight="15" x14ac:dyDescent="0.25"/>
  <cols>
    <col min="1" max="1" width="4.140625" style="42" customWidth="1"/>
    <col min="2" max="2" width="7" style="42" customWidth="1"/>
    <col min="3" max="3" width="33.28515625" style="49" customWidth="1"/>
    <col min="4" max="4" width="17.7109375" style="50" customWidth="1"/>
    <col min="5" max="5" width="11.5703125" style="40" bestFit="1" customWidth="1"/>
    <col min="6" max="6" width="14.85546875" style="51" bestFit="1" customWidth="1"/>
    <col min="7" max="7" width="14.85546875" style="51" customWidth="1"/>
    <col min="8" max="8" width="13.85546875" style="42" bestFit="1" customWidth="1"/>
    <col min="9" max="16384" width="9.140625" style="42"/>
  </cols>
  <sheetData>
    <row r="2" spans="2:8" s="39" customFormat="1" ht="32.25" customHeight="1" x14ac:dyDescent="0.3">
      <c r="B2" s="186" t="s">
        <v>256</v>
      </c>
      <c r="C2" s="187"/>
      <c r="D2" s="187"/>
      <c r="E2" s="187"/>
      <c r="F2" s="188"/>
      <c r="G2" s="57"/>
      <c r="H2" s="38"/>
    </row>
    <row r="3" spans="2:8" s="40" customFormat="1" ht="45" customHeight="1" x14ac:dyDescent="0.25">
      <c r="B3" s="12" t="s">
        <v>52</v>
      </c>
      <c r="C3" s="12" t="s">
        <v>53</v>
      </c>
      <c r="D3" s="12" t="s">
        <v>54</v>
      </c>
      <c r="E3" s="27" t="s">
        <v>55</v>
      </c>
      <c r="F3" s="12" t="s">
        <v>213</v>
      </c>
      <c r="G3" s="12" t="s">
        <v>214</v>
      </c>
      <c r="H3" s="12" t="s">
        <v>245</v>
      </c>
    </row>
    <row r="4" spans="2:8" ht="15.75" x14ac:dyDescent="0.25">
      <c r="B4" s="41"/>
      <c r="C4" s="13" t="s">
        <v>118</v>
      </c>
      <c r="D4" s="189"/>
      <c r="E4" s="189"/>
      <c r="F4" s="189"/>
      <c r="G4" s="28"/>
      <c r="H4" s="28"/>
    </row>
    <row r="5" spans="2:8" ht="31.5" x14ac:dyDescent="0.25">
      <c r="B5" s="43">
        <v>1</v>
      </c>
      <c r="C5" s="15" t="s">
        <v>136</v>
      </c>
      <c r="D5" s="15" t="s">
        <v>137</v>
      </c>
      <c r="E5" s="14" t="s">
        <v>216</v>
      </c>
      <c r="F5" s="44">
        <v>471699.20000000001</v>
      </c>
      <c r="G5" s="44">
        <v>271375.38</v>
      </c>
      <c r="H5" s="44">
        <f>F5-G5</f>
        <v>200323.82</v>
      </c>
    </row>
    <row r="6" spans="2:8" ht="22.5" customHeight="1" x14ac:dyDescent="0.25">
      <c r="B6" s="43">
        <v>2</v>
      </c>
      <c r="C6" s="15" t="s">
        <v>119</v>
      </c>
      <c r="D6" s="15" t="s">
        <v>141</v>
      </c>
      <c r="E6" s="14" t="s">
        <v>62</v>
      </c>
      <c r="F6" s="74">
        <v>45859</v>
      </c>
      <c r="G6" s="44"/>
      <c r="H6" s="74">
        <v>45859</v>
      </c>
    </row>
    <row r="7" spans="2:8" ht="65.25" customHeight="1" x14ac:dyDescent="0.25">
      <c r="B7" s="43">
        <v>3</v>
      </c>
      <c r="C7" s="45" t="s">
        <v>287</v>
      </c>
      <c r="D7" s="45" t="s">
        <v>215</v>
      </c>
      <c r="E7" s="14" t="s">
        <v>216</v>
      </c>
      <c r="F7" s="46">
        <v>165000</v>
      </c>
      <c r="G7" s="47">
        <v>152716</v>
      </c>
      <c r="H7" s="44">
        <f>F7-G7</f>
        <v>12284</v>
      </c>
    </row>
    <row r="8" spans="2:8" ht="39.75" customHeight="1" x14ac:dyDescent="0.25">
      <c r="B8" s="43">
        <v>4</v>
      </c>
      <c r="C8" s="89" t="s">
        <v>246</v>
      </c>
      <c r="D8" s="89" t="s">
        <v>247</v>
      </c>
      <c r="E8" s="68" t="s">
        <v>220</v>
      </c>
      <c r="F8" s="46">
        <v>400000</v>
      </c>
      <c r="G8" s="47"/>
      <c r="H8" s="46">
        <v>400000</v>
      </c>
    </row>
    <row r="9" spans="2:8" s="56" customFormat="1" ht="42.75" customHeight="1" x14ac:dyDescent="0.2">
      <c r="B9" s="43">
        <v>5</v>
      </c>
      <c r="C9" s="89" t="s">
        <v>282</v>
      </c>
      <c r="D9" s="89" t="s">
        <v>226</v>
      </c>
      <c r="E9" s="68" t="s">
        <v>220</v>
      </c>
      <c r="F9" s="46">
        <v>800000</v>
      </c>
      <c r="G9" s="47"/>
      <c r="H9" s="46">
        <v>800000</v>
      </c>
    </row>
    <row r="10" spans="2:8" ht="54" customHeight="1" x14ac:dyDescent="0.25">
      <c r="B10" s="43">
        <v>6</v>
      </c>
      <c r="C10" s="89" t="s">
        <v>283</v>
      </c>
      <c r="D10" s="48" t="s">
        <v>284</v>
      </c>
      <c r="E10" s="68" t="s">
        <v>220</v>
      </c>
      <c r="F10" s="46">
        <v>400000</v>
      </c>
      <c r="G10" s="46"/>
      <c r="H10" s="46">
        <v>400000</v>
      </c>
    </row>
    <row r="11" spans="2:8" ht="35.25" customHeight="1" x14ac:dyDescent="0.25">
      <c r="B11" s="43">
        <v>7</v>
      </c>
      <c r="C11" s="89" t="s">
        <v>291</v>
      </c>
      <c r="D11" s="48" t="s">
        <v>95</v>
      </c>
      <c r="E11" s="68" t="s">
        <v>220</v>
      </c>
      <c r="F11" s="46">
        <v>250000</v>
      </c>
      <c r="G11" s="46"/>
      <c r="H11" s="46">
        <v>250000</v>
      </c>
    </row>
    <row r="12" spans="2:8" ht="35.25" customHeight="1" x14ac:dyDescent="0.25">
      <c r="B12" s="43">
        <v>8</v>
      </c>
      <c r="C12" s="89" t="s">
        <v>292</v>
      </c>
      <c r="D12" s="48" t="s">
        <v>95</v>
      </c>
      <c r="E12" s="68" t="s">
        <v>220</v>
      </c>
      <c r="F12" s="46">
        <v>800000</v>
      </c>
      <c r="G12" s="46"/>
      <c r="H12" s="46">
        <v>800000</v>
      </c>
    </row>
    <row r="13" spans="2:8" ht="27" customHeight="1" x14ac:dyDescent="0.25">
      <c r="B13" s="28"/>
      <c r="C13" s="52"/>
      <c r="D13" s="53"/>
      <c r="E13" s="53"/>
      <c r="F13" s="54">
        <f>SUM(F5:F12)</f>
        <v>3332558.2</v>
      </c>
      <c r="G13" s="55">
        <f>SUM(G5:G10)</f>
        <v>424091.38</v>
      </c>
      <c r="H13" s="55">
        <f>SUM(H5:H12)</f>
        <v>2908466.8200000003</v>
      </c>
    </row>
  </sheetData>
  <mergeCells count="2">
    <mergeCell ref="B2:F2"/>
    <mergeCell ref="D4:F4"/>
  </mergeCells>
  <pageMargins left="0.7" right="0.7" top="0.75" bottom="0.75" header="0.3" footer="0.3"/>
  <pageSetup orientation="landscape" r:id="rId1"/>
  <headerFooter>
    <oddFooter>&amp;C&amp;A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26"/>
  <sheetViews>
    <sheetView tabSelected="1" view="pageLayout" topLeftCell="A4" zoomScale="89" zoomScaleNormal="100" zoomScalePageLayoutView="89" workbookViewId="0">
      <selection activeCell="F20" sqref="F20"/>
    </sheetView>
  </sheetViews>
  <sheetFormatPr defaultRowHeight="15" x14ac:dyDescent="0.25"/>
  <cols>
    <col min="1" max="1" width="5.28515625" style="23" customWidth="1"/>
    <col min="2" max="2" width="27.5703125" style="17" customWidth="1"/>
    <col min="3" max="4" width="18.28515625" style="23" customWidth="1"/>
    <col min="5" max="5" width="14.7109375" style="23" customWidth="1"/>
    <col min="6" max="6" width="15.85546875" style="23" customWidth="1"/>
    <col min="7" max="7" width="14.7109375" style="23" bestFit="1" customWidth="1"/>
    <col min="8" max="8" width="12.85546875" style="23" bestFit="1" customWidth="1"/>
    <col min="9" max="9" width="15.28515625" style="26" customWidth="1"/>
    <col min="10" max="16384" width="9.140625" style="23"/>
  </cols>
  <sheetData>
    <row r="2" spans="1:9" s="16" customFormat="1" ht="20.25" x14ac:dyDescent="0.3">
      <c r="B2" s="36" t="s">
        <v>224</v>
      </c>
      <c r="C2" s="37"/>
      <c r="D2" s="37"/>
      <c r="E2" s="37"/>
      <c r="F2" s="37"/>
      <c r="G2" s="37"/>
      <c r="I2" s="71"/>
    </row>
    <row r="3" spans="1:9" s="16" customFormat="1" ht="20.25" x14ac:dyDescent="0.3">
      <c r="B3" s="37"/>
      <c r="C3" s="37" t="s">
        <v>289</v>
      </c>
      <c r="D3" s="37"/>
      <c r="E3" s="37"/>
      <c r="F3" s="37"/>
      <c r="G3" s="37"/>
      <c r="I3" s="71"/>
    </row>
    <row r="5" spans="1:9" s="19" customFormat="1" ht="30.75" customHeight="1" x14ac:dyDescent="0.25">
      <c r="A5" s="121" t="s">
        <v>116</v>
      </c>
      <c r="B5" s="122" t="s">
        <v>131</v>
      </c>
      <c r="C5" s="121" t="s">
        <v>127</v>
      </c>
      <c r="D5" s="121" t="s">
        <v>132</v>
      </c>
      <c r="E5" s="121" t="s">
        <v>120</v>
      </c>
      <c r="F5" s="121" t="s">
        <v>121</v>
      </c>
      <c r="G5" s="121" t="s">
        <v>278</v>
      </c>
      <c r="H5" s="121" t="s">
        <v>280</v>
      </c>
      <c r="I5" s="148" t="s">
        <v>128</v>
      </c>
    </row>
    <row r="6" spans="1:9" x14ac:dyDescent="0.25">
      <c r="A6" s="20">
        <v>1</v>
      </c>
      <c r="B6" s="18" t="s">
        <v>127</v>
      </c>
      <c r="C6" s="73">
        <v>3723424.54</v>
      </c>
      <c r="D6" s="21"/>
      <c r="E6" s="21"/>
      <c r="F6" s="21"/>
      <c r="G6" s="21"/>
      <c r="H6" s="21"/>
      <c r="I6" s="174">
        <f>SUM(C6:H6)</f>
        <v>3723424.54</v>
      </c>
    </row>
    <row r="7" spans="1:9" x14ac:dyDescent="0.25">
      <c r="A7" s="20">
        <v>2</v>
      </c>
      <c r="B7" s="18" t="s">
        <v>120</v>
      </c>
      <c r="C7" s="21"/>
      <c r="D7" s="21"/>
      <c r="E7" s="170">
        <v>1565108</v>
      </c>
      <c r="F7" s="21"/>
      <c r="G7" s="21"/>
      <c r="H7" s="21"/>
      <c r="I7" s="22">
        <f>SUM(E7:H7)</f>
        <v>1565108</v>
      </c>
    </row>
    <row r="8" spans="1:9" x14ac:dyDescent="0.25">
      <c r="A8" s="20">
        <v>3</v>
      </c>
      <c r="B8" s="18" t="s">
        <v>133</v>
      </c>
      <c r="C8" s="21"/>
      <c r="D8" s="21"/>
      <c r="E8" s="21"/>
      <c r="F8" s="21">
        <v>500000</v>
      </c>
      <c r="G8" s="21"/>
      <c r="H8" s="21"/>
      <c r="I8" s="22">
        <f>SUM(C8:H8)</f>
        <v>500000</v>
      </c>
    </row>
    <row r="9" spans="1:9" ht="15.75" x14ac:dyDescent="0.25">
      <c r="A9" s="20">
        <v>4</v>
      </c>
      <c r="B9" s="18" t="s">
        <v>121</v>
      </c>
      <c r="C9" s="21"/>
      <c r="D9" s="21"/>
      <c r="E9" s="21"/>
      <c r="F9" s="72">
        <v>4217360.62</v>
      </c>
      <c r="G9" s="21"/>
      <c r="H9" s="21"/>
      <c r="I9" s="22">
        <f>SUM(C9:H9)</f>
        <v>4217360.62</v>
      </c>
    </row>
    <row r="10" spans="1:9" ht="15.75" x14ac:dyDescent="0.25">
      <c r="A10" s="20">
        <v>5</v>
      </c>
      <c r="B10" s="18" t="s">
        <v>241</v>
      </c>
      <c r="C10" s="21"/>
      <c r="D10" s="21"/>
      <c r="E10" s="21"/>
      <c r="F10" s="72">
        <v>26086.799999999999</v>
      </c>
      <c r="G10" s="147"/>
      <c r="H10" s="21"/>
      <c r="I10" s="22">
        <f>SUM(F10:H10)</f>
        <v>26086.799999999999</v>
      </c>
    </row>
    <row r="11" spans="1:9" x14ac:dyDescent="0.25">
      <c r="A11" s="20">
        <v>6</v>
      </c>
      <c r="B11" s="18" t="s">
        <v>223</v>
      </c>
      <c r="C11" s="21"/>
      <c r="D11" s="21"/>
      <c r="E11" s="21"/>
      <c r="F11" s="21"/>
      <c r="G11" s="74">
        <v>45859</v>
      </c>
      <c r="H11" s="21"/>
      <c r="I11" s="22">
        <f t="shared" ref="I11:I22" si="0">SUM(C11:H11)</f>
        <v>45859</v>
      </c>
    </row>
    <row r="12" spans="1:9" x14ac:dyDescent="0.25">
      <c r="A12" s="20">
        <v>7</v>
      </c>
      <c r="B12" s="18" t="s">
        <v>248</v>
      </c>
      <c r="C12" s="21"/>
      <c r="D12" s="21"/>
      <c r="E12" s="21"/>
      <c r="F12" s="21"/>
      <c r="G12" s="73">
        <v>955000</v>
      </c>
      <c r="H12" s="21"/>
      <c r="I12" s="22">
        <f t="shared" si="0"/>
        <v>955000</v>
      </c>
    </row>
    <row r="13" spans="1:9" x14ac:dyDescent="0.25">
      <c r="A13" s="20">
        <v>8</v>
      </c>
      <c r="B13" s="18" t="s">
        <v>129</v>
      </c>
      <c r="C13" s="21"/>
      <c r="D13" s="21"/>
      <c r="E13" s="21"/>
      <c r="F13" s="21">
        <v>100000</v>
      </c>
      <c r="G13" s="69"/>
      <c r="H13" s="21"/>
      <c r="I13" s="22">
        <f t="shared" si="0"/>
        <v>100000</v>
      </c>
    </row>
    <row r="14" spans="1:9" x14ac:dyDescent="0.25">
      <c r="A14" s="20">
        <v>9</v>
      </c>
      <c r="B14" s="18" t="s">
        <v>134</v>
      </c>
      <c r="C14" s="20"/>
      <c r="D14" s="21">
        <v>18000</v>
      </c>
      <c r="E14" s="21"/>
      <c r="F14" s="21"/>
      <c r="G14" s="21"/>
      <c r="H14" s="21"/>
      <c r="I14" s="22">
        <f t="shared" si="0"/>
        <v>18000</v>
      </c>
    </row>
    <row r="15" spans="1:9" x14ac:dyDescent="0.25">
      <c r="A15" s="20">
        <v>10</v>
      </c>
      <c r="B15" s="18" t="s">
        <v>279</v>
      </c>
      <c r="C15" s="20"/>
      <c r="D15" s="21">
        <v>15000</v>
      </c>
      <c r="E15" s="21"/>
      <c r="F15" s="21"/>
      <c r="G15" s="147"/>
      <c r="H15" s="21"/>
      <c r="I15" s="22">
        <f t="shared" si="0"/>
        <v>15000</v>
      </c>
    </row>
    <row r="16" spans="1:9" x14ac:dyDescent="0.25">
      <c r="A16" s="20">
        <v>11</v>
      </c>
      <c r="B16" s="18" t="s">
        <v>122</v>
      </c>
      <c r="C16" s="20"/>
      <c r="D16" s="21">
        <v>15000</v>
      </c>
      <c r="E16" s="21"/>
      <c r="F16" s="21"/>
      <c r="G16" s="74"/>
      <c r="H16" s="75"/>
      <c r="I16" s="22">
        <f t="shared" si="0"/>
        <v>15000</v>
      </c>
    </row>
    <row r="17" spans="1:9" x14ac:dyDescent="0.25">
      <c r="A17" s="20">
        <v>12</v>
      </c>
      <c r="B17" s="18" t="s">
        <v>123</v>
      </c>
      <c r="C17" s="20"/>
      <c r="D17" s="21">
        <v>13000</v>
      </c>
      <c r="E17" s="21"/>
      <c r="F17" s="21"/>
      <c r="G17" s="21"/>
      <c r="H17" s="21"/>
      <c r="I17" s="22">
        <f t="shared" si="0"/>
        <v>13000</v>
      </c>
    </row>
    <row r="18" spans="1:9" x14ac:dyDescent="0.25">
      <c r="A18" s="20">
        <v>13</v>
      </c>
      <c r="B18" s="18" t="s">
        <v>125</v>
      </c>
      <c r="C18" s="20"/>
      <c r="D18" s="21">
        <v>8000</v>
      </c>
      <c r="E18" s="21"/>
      <c r="F18" s="21"/>
      <c r="G18" s="21"/>
      <c r="H18" s="21"/>
      <c r="I18" s="22">
        <f t="shared" si="0"/>
        <v>8000</v>
      </c>
    </row>
    <row r="19" spans="1:9" x14ac:dyDescent="0.25">
      <c r="A19" s="20">
        <v>14</v>
      </c>
      <c r="B19" s="18" t="s">
        <v>124</v>
      </c>
      <c r="C19" s="20"/>
      <c r="D19" s="21">
        <v>8000</v>
      </c>
      <c r="E19" s="21"/>
      <c r="F19" s="21"/>
      <c r="G19" s="21"/>
      <c r="H19" s="21"/>
      <c r="I19" s="22">
        <f t="shared" si="0"/>
        <v>8000</v>
      </c>
    </row>
    <row r="20" spans="1:9" x14ac:dyDescent="0.25">
      <c r="A20" s="20">
        <v>15</v>
      </c>
      <c r="B20" s="18" t="s">
        <v>126</v>
      </c>
      <c r="C20" s="20"/>
      <c r="D20" s="21">
        <v>12000</v>
      </c>
      <c r="E20" s="21"/>
      <c r="F20" s="21"/>
      <c r="G20" s="21"/>
      <c r="H20" s="21"/>
      <c r="I20" s="22">
        <f t="shared" si="0"/>
        <v>12000</v>
      </c>
    </row>
    <row r="21" spans="1:9" x14ac:dyDescent="0.25">
      <c r="A21" s="20">
        <v>16</v>
      </c>
      <c r="B21" s="18" t="s">
        <v>145</v>
      </c>
      <c r="C21" s="21"/>
      <c r="D21" s="21"/>
      <c r="E21" s="21"/>
      <c r="F21" s="21"/>
      <c r="G21" s="21"/>
      <c r="H21" s="21">
        <v>59098.63</v>
      </c>
      <c r="I21" s="22">
        <f t="shared" si="0"/>
        <v>59098.63</v>
      </c>
    </row>
    <row r="22" spans="1:9" x14ac:dyDescent="0.25">
      <c r="A22" s="20">
        <v>17</v>
      </c>
      <c r="B22" s="18" t="s">
        <v>290</v>
      </c>
      <c r="C22" s="21"/>
      <c r="D22" s="21"/>
      <c r="E22" s="21"/>
      <c r="F22" s="21"/>
      <c r="G22" s="21"/>
      <c r="H22" s="70">
        <v>20000</v>
      </c>
      <c r="I22" s="22">
        <f t="shared" si="0"/>
        <v>20000</v>
      </c>
    </row>
    <row r="23" spans="1:9" s="25" customFormat="1" ht="14.25" x14ac:dyDescent="0.2">
      <c r="A23" s="24"/>
      <c r="B23" s="18" t="s">
        <v>128</v>
      </c>
      <c r="C23" s="22">
        <f>SUM(C6:C21)</f>
        <v>3723424.54</v>
      </c>
      <c r="D23" s="22">
        <f>SUM(D6:D22)</f>
        <v>89000</v>
      </c>
      <c r="E23" s="22">
        <f>SUM(E6:E21)</f>
        <v>1565108</v>
      </c>
      <c r="F23" s="22">
        <f>SUM(F6:F21)</f>
        <v>4843447.42</v>
      </c>
      <c r="G23" s="22">
        <f>SUM(G6:G21)</f>
        <v>1000859</v>
      </c>
      <c r="H23" s="22">
        <f>SUM(H6:H21)</f>
        <v>59098.63</v>
      </c>
      <c r="I23" s="22">
        <f>SUM(I6:I22)</f>
        <v>11300937.590000002</v>
      </c>
    </row>
    <row r="26" spans="1:9" x14ac:dyDescent="0.25">
      <c r="G26" s="76"/>
    </row>
  </sheetData>
  <pageMargins left="0.7" right="0.7" top="0.75" bottom="0.75" header="0.3" footer="0.3"/>
  <pageSetup scale="85" orientation="landscape" r:id="rId1"/>
  <headerFooter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REV EST. 2023</vt:lpstr>
      <vt:lpstr>EXP. EST. 2023</vt:lpstr>
      <vt:lpstr>DACF 2023</vt:lpstr>
      <vt:lpstr>DACF-RFG 2023</vt:lpstr>
      <vt:lpstr>CEILING 2023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AACMA</dc:creator>
  <cp:lastModifiedBy>AACMA - BUDGET</cp:lastModifiedBy>
  <cp:lastPrinted>2022-11-03T05:08:57Z</cp:lastPrinted>
  <dcterms:created xsi:type="dcterms:W3CDTF">2020-02-10T01:12:20Z</dcterms:created>
  <dcterms:modified xsi:type="dcterms:W3CDTF">2023-09-26T15:03:17Z</dcterms:modified>
</cp:coreProperties>
</file>